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0" yWindow="3765" windowWidth="17325" windowHeight="11760"/>
  </bookViews>
  <sheets>
    <sheet name="Rando Book" sheetId="1" r:id="rId1"/>
    <sheet name="Délai" sheetId="2" r:id="rId2"/>
  </sheets>
  <definedNames>
    <definedName name="_xlnm.Print_Area" localSheetId="0">'Rando Book'!$B$1:$F$147</definedName>
  </definedNames>
  <calcPr calcId="145621"/>
</workbook>
</file>

<file path=xl/calcChain.xml><?xml version="1.0" encoding="utf-8"?>
<calcChain xmlns="http://schemas.openxmlformats.org/spreadsheetml/2006/main">
  <c r="C123" i="1" l="1"/>
  <c r="C24" i="1"/>
  <c r="C25" i="1"/>
  <c r="C124" i="1"/>
  <c r="C106" i="1" l="1"/>
  <c r="C14" i="1" l="1"/>
  <c r="C15" i="1"/>
  <c r="C16" i="1"/>
  <c r="C17" i="1"/>
  <c r="C18" i="1"/>
  <c r="C19" i="1"/>
  <c r="C20" i="1"/>
  <c r="C21" i="1"/>
  <c r="C23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68" i="1"/>
  <c r="C69" i="1"/>
  <c r="C70" i="1"/>
  <c r="C71" i="1"/>
  <c r="C73" i="1"/>
  <c r="C74" i="1"/>
  <c r="C75" i="1"/>
  <c r="C76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7" i="1"/>
  <c r="C108" i="1"/>
  <c r="C109" i="1"/>
  <c r="C111" i="1"/>
  <c r="C112" i="1"/>
  <c r="C113" i="1"/>
  <c r="C114" i="1"/>
  <c r="C115" i="1"/>
  <c r="C116" i="1"/>
  <c r="C117" i="1"/>
  <c r="C118" i="1"/>
  <c r="C119" i="1"/>
  <c r="C120" i="1"/>
  <c r="C121" i="1"/>
  <c r="C125" i="1"/>
  <c r="C126" i="1"/>
  <c r="C127" i="1"/>
  <c r="C128" i="1"/>
  <c r="C129" i="1"/>
  <c r="C130" i="1"/>
  <c r="C131" i="1"/>
  <c r="C133" i="1"/>
  <c r="C134" i="1"/>
  <c r="C135" i="1"/>
  <c r="C136" i="1"/>
  <c r="C137" i="1"/>
  <c r="C138" i="1"/>
  <c r="C139" i="1"/>
  <c r="C140" i="1"/>
  <c r="J11" i="2"/>
  <c r="K11" i="2" s="1"/>
  <c r="H13" i="2"/>
  <c r="J13" i="2"/>
  <c r="H15" i="2"/>
  <c r="J15" i="2"/>
  <c r="H17" i="2"/>
  <c r="J17" i="2"/>
  <c r="H19" i="2"/>
  <c r="J19" i="2"/>
  <c r="H21" i="2"/>
  <c r="J21" i="2"/>
  <c r="H23" i="2"/>
  <c r="J23" i="2"/>
  <c r="H25" i="2"/>
  <c r="J25" i="2"/>
  <c r="H27" i="2"/>
  <c r="J27" i="2"/>
  <c r="H29" i="2"/>
  <c r="J29" i="2"/>
  <c r="H31" i="2"/>
  <c r="J31" i="2"/>
  <c r="J33" i="2"/>
  <c r="K13" i="2" l="1"/>
  <c r="K17" i="2"/>
  <c r="K21" i="2"/>
  <c r="K25" i="2"/>
  <c r="K29" i="2"/>
  <c r="K15" i="2"/>
  <c r="K19" i="2"/>
  <c r="K23" i="2"/>
  <c r="K27" i="2"/>
  <c r="K31" i="2"/>
  <c r="K33" i="2"/>
</calcChain>
</file>

<file path=xl/sharedStrings.xml><?xml version="1.0" encoding="utf-8"?>
<sst xmlns="http://schemas.openxmlformats.org/spreadsheetml/2006/main" count="434" uniqueCount="204">
  <si>
    <t>Blosville</t>
  </si>
  <si>
    <t>Au cœur du Cotentin. Bloqué sur la route de Cherbourg à Montebourg à partir du 12 juin, les Américains décident d'isoler Cherbourg en coupant la Presqu'île. C'est la ruée vers l'ouest.</t>
  </si>
  <si>
    <r>
      <t xml:space="preserve">N° homologation : </t>
    </r>
    <r>
      <rPr>
        <b/>
        <sz val="11"/>
        <color indexed="18"/>
        <rFont val="Arial"/>
        <family val="2"/>
      </rPr>
      <t>2016 NB 01</t>
    </r>
  </si>
  <si>
    <t>Le 18 juin, la presqu'île est coupée le 18 juin. Cherbourg tombera dans une semaine</t>
  </si>
  <si>
    <t>Isigny-sur-Mer</t>
  </si>
  <si>
    <t>*Stèle</t>
  </si>
  <si>
    <t>Maison du Parc Régional des Marais du Cotentin et du Bessin</t>
  </si>
  <si>
    <t>*Grandcamp-Maisy</t>
  </si>
  <si>
    <t>Saint-Laurent-sur-Mer</t>
  </si>
  <si>
    <t>***Colleville-sur-Mer</t>
  </si>
  <si>
    <t>Cyclo Club Montebourg - Saint Germain de Tournebut</t>
  </si>
  <si>
    <t>Code ACP :</t>
  </si>
  <si>
    <t>&lt;&lt;&lt;Taper ici votre n° de club à 4 chiffres</t>
  </si>
  <si>
    <t>Nom du responsable :</t>
  </si>
  <si>
    <t>Gibon Stéphane (06.32.86.54.02)</t>
  </si>
  <si>
    <t>Ligue :</t>
  </si>
  <si>
    <t>Basse-Normandie</t>
  </si>
  <si>
    <t>Adresse du responsable :</t>
  </si>
  <si>
    <t>13, le vert Bosquet</t>
  </si>
  <si>
    <t>Brevet de</t>
  </si>
  <si>
    <t xml:space="preserve">   Km</t>
  </si>
  <si>
    <t>50310 Saint Floxel</t>
  </si>
  <si>
    <t>Date :</t>
  </si>
  <si>
    <r>
      <t>Lieu de départ :</t>
    </r>
    <r>
      <rPr>
        <sz val="12"/>
        <color indexed="18"/>
        <rFont val="Arial"/>
        <family val="2"/>
      </rPr>
      <t xml:space="preserve"> </t>
    </r>
  </si>
  <si>
    <t>19 Rue Saint Jacques - 50310  Montebourg</t>
  </si>
  <si>
    <t>Heure de départ :</t>
  </si>
  <si>
    <t>&lt;&lt;&lt;Taper ici l'heure de départ sous la forme 08:30</t>
  </si>
  <si>
    <t>Contr.</t>
  </si>
  <si>
    <t>LOCALITES</t>
  </si>
  <si>
    <t>Carte MICHELIN</t>
  </si>
  <si>
    <t>Numéro de route pour ce rendre à ce point</t>
  </si>
  <si>
    <t>KM</t>
  </si>
  <si>
    <t>CONTROLES</t>
  </si>
  <si>
    <t>C</t>
  </si>
  <si>
    <t>N°</t>
  </si>
  <si>
    <t>Pli N°</t>
  </si>
  <si>
    <t>PARTIEL</t>
  </si>
  <si>
    <t>TOTAL</t>
  </si>
  <si>
    <t>Ouverture</t>
  </si>
  <si>
    <t>Fermeture</t>
  </si>
  <si>
    <t>Si contrôle mettre un C majuscule dans la première colonne</t>
  </si>
  <si>
    <t>C</t>
    <phoneticPr fontId="0" type="noConversion"/>
  </si>
  <si>
    <t>BRM 400 - Juin 1944 - La Bataille de Normandie</t>
  </si>
  <si>
    <t xml:space="preserve">Nom du responsable : </t>
  </si>
  <si>
    <t xml:space="preserve">Société organisatrice : </t>
  </si>
  <si>
    <t>19 Rue St Jacques - 50310  Montebourg</t>
  </si>
  <si>
    <r>
      <t>Code ACP :</t>
    </r>
    <r>
      <rPr>
        <b/>
        <sz val="11"/>
        <rFont val="Arial"/>
        <family val="2"/>
      </rPr>
      <t xml:space="preserve"> 4451</t>
    </r>
  </si>
  <si>
    <r>
      <t xml:space="preserve">Ligue : </t>
    </r>
    <r>
      <rPr>
        <b/>
        <sz val="11"/>
        <rFont val="Arial"/>
        <family val="2"/>
      </rPr>
      <t>Basse Normandie</t>
    </r>
  </si>
  <si>
    <r>
      <t xml:space="preserve">Brevet de </t>
    </r>
    <r>
      <rPr>
        <b/>
        <sz val="11"/>
        <rFont val="Arial"/>
        <family val="2"/>
      </rPr>
      <t>400km</t>
    </r>
  </si>
  <si>
    <r>
      <t xml:space="preserve">Heure de départ : </t>
    </r>
    <r>
      <rPr>
        <b/>
        <sz val="11"/>
        <rFont val="Arial"/>
        <family val="2"/>
      </rPr>
      <t>5h00</t>
    </r>
  </si>
  <si>
    <t>Utah Beach</t>
  </si>
  <si>
    <t>Omaha Beach</t>
  </si>
  <si>
    <t>Pégasus Bridge</t>
  </si>
  <si>
    <t>Aunay sur Odon</t>
  </si>
  <si>
    <t>Tilly sur Seulles</t>
  </si>
  <si>
    <t>Brévands</t>
  </si>
  <si>
    <t>Orglandes</t>
  </si>
  <si>
    <t>Montagne du Roule</t>
  </si>
  <si>
    <r>
      <t xml:space="preserve">Plage de la Madeleine - Utah-Beach
</t>
    </r>
    <r>
      <rPr>
        <b/>
        <sz val="12"/>
        <color indexed="8"/>
        <rFont val="Calibri"/>
        <family val="2"/>
      </rPr>
      <t>Ouverture : 5h38 . Fermeture : 7h05</t>
    </r>
  </si>
  <si>
    <r>
      <t xml:space="preserve">Bénouville - Pégasus Bridge
</t>
    </r>
    <r>
      <rPr>
        <b/>
        <sz val="12"/>
        <color indexed="8"/>
        <rFont val="Calibri"/>
        <family val="2"/>
      </rPr>
      <t>Ouverture : 8h44 . Fermeture : 13h29</t>
    </r>
  </si>
  <si>
    <r>
      <t xml:space="preserve">Aunay-sur-Audon
</t>
    </r>
    <r>
      <rPr>
        <b/>
        <sz val="12"/>
        <color indexed="8"/>
        <rFont val="Calibri"/>
        <family val="2"/>
      </rPr>
      <t>Ouverture : 9h55 . Fermeture : 16h09</t>
    </r>
  </si>
  <si>
    <r>
      <t xml:space="preserve">Tilly-sur-Seulles 
</t>
    </r>
    <r>
      <rPr>
        <b/>
        <sz val="12"/>
        <color indexed="8"/>
        <rFont val="Calibri"/>
        <family val="2"/>
      </rPr>
      <t>Ouverture : 10h30 . Fermeture : 17h27</t>
    </r>
  </si>
  <si>
    <r>
      <t xml:space="preserve">Monument de Brévands
</t>
    </r>
    <r>
      <rPr>
        <b/>
        <sz val="12"/>
        <color indexed="8"/>
        <rFont val="Calibri"/>
        <family val="2"/>
      </rPr>
      <t>Ouverture : 12h14 . Fermeture : 21h12</t>
    </r>
  </si>
  <si>
    <r>
      <t xml:space="preserve">Cimetière Allemand d'Orglandes
</t>
    </r>
    <r>
      <rPr>
        <b/>
        <sz val="12"/>
        <color indexed="8"/>
        <rFont val="Calibri"/>
        <family val="2"/>
      </rPr>
      <t>Ouverture : 13h13 . Fermeture : 23h18</t>
    </r>
  </si>
  <si>
    <t>Montebourg
Eglise St-Jacques</t>
  </si>
  <si>
    <t>*Sainte Marie du Mont</t>
  </si>
  <si>
    <t>La Glacerie - Centre</t>
  </si>
  <si>
    <t>Cherbourg - Rue de Paris</t>
  </si>
  <si>
    <r>
      <t xml:space="preserve">St-Sauveur-le-Vicomte 
</t>
    </r>
    <r>
      <rPr>
        <b/>
        <sz val="12"/>
        <color indexed="8"/>
        <rFont val="Calibri"/>
        <family val="2"/>
      </rPr>
      <t>(BPF 50) - Château</t>
    </r>
  </si>
  <si>
    <r>
      <t xml:space="preserve">Balleroy 
</t>
    </r>
    <r>
      <rPr>
        <b/>
        <sz val="12"/>
        <color indexed="8"/>
        <rFont val="Calibri"/>
        <family val="2"/>
      </rPr>
      <t>(BPF 14) - Château</t>
    </r>
  </si>
  <si>
    <t>Le Becquet de Tourlaville</t>
  </si>
  <si>
    <t>Anse du Brick</t>
  </si>
  <si>
    <t>Fermanville</t>
  </si>
  <si>
    <t>Néville</t>
  </si>
  <si>
    <t>Barfleur</t>
  </si>
  <si>
    <t>Réville</t>
  </si>
  <si>
    <t>Quettehou</t>
  </si>
  <si>
    <t>Morsalines</t>
  </si>
  <si>
    <t>"Le Poteau"</t>
  </si>
  <si>
    <t>Cosqueville</t>
  </si>
  <si>
    <t>Gatteville-Phare</t>
  </si>
  <si>
    <t>Montebourg</t>
  </si>
  <si>
    <r>
      <t xml:space="preserve">St-Vaast-la-Hougue 
</t>
    </r>
    <r>
      <rPr>
        <b/>
        <sz val="12"/>
        <color indexed="8"/>
        <rFont val="Calibri"/>
        <family val="2"/>
      </rPr>
      <t>(BPF 50) - Tour Vauban</t>
    </r>
  </si>
  <si>
    <r>
      <t xml:space="preserve">Curiosité 
</t>
    </r>
    <r>
      <rPr>
        <i/>
        <sz val="11"/>
        <color indexed="8"/>
        <rFont val="Calibri"/>
        <family val="2"/>
      </rPr>
      <t>Italique et violet hors 1944</t>
    </r>
  </si>
  <si>
    <t>Aumeville-Lestre</t>
  </si>
  <si>
    <t>--------------------------------</t>
  </si>
  <si>
    <r>
      <t xml:space="preserve">- </t>
    </r>
    <r>
      <rPr>
        <b/>
        <u/>
        <sz val="11"/>
        <color indexed="8"/>
        <rFont val="Calibri"/>
        <family val="2"/>
      </rPr>
      <t>Ce brevet n'est ni course</t>
    </r>
    <r>
      <rPr>
        <sz val="11"/>
        <color theme="1"/>
        <rFont val="Calibri"/>
        <family val="2"/>
        <scheme val="minor"/>
      </rPr>
      <t>, ni une cyclo-sportive, mais une randonnée. Aucun classement ne sera donc fait.</t>
    </r>
  </si>
  <si>
    <r>
      <t xml:space="preserve">- </t>
    </r>
    <r>
      <rPr>
        <b/>
        <u/>
        <sz val="11"/>
        <color indexed="8"/>
        <rFont val="Calibri"/>
        <family val="2"/>
      </rPr>
      <t>L'esprit "randonneur" est souhaité</t>
    </r>
    <r>
      <rPr>
        <sz val="11"/>
        <color theme="1"/>
        <rFont val="Calibri"/>
        <family val="2"/>
        <scheme val="minor"/>
      </rPr>
      <t>. Pas d'assistance. Ne pas faire "sauter" dans les montées. Attendre un compagnon un peu attardé en haut d'une bosse. Aider un compagnon de route en cas de pépin mécanique.</t>
    </r>
  </si>
  <si>
    <r>
      <t xml:space="preserve">- Comme tout brevet randonneur, </t>
    </r>
    <r>
      <rPr>
        <b/>
        <u/>
        <sz val="11"/>
        <color indexed="8"/>
        <rFont val="Calibri"/>
        <family val="2"/>
      </rPr>
      <t>pas de fléchage</t>
    </r>
    <r>
      <rPr>
        <sz val="11"/>
        <color theme="1"/>
        <rFont val="Calibri"/>
        <family val="2"/>
        <scheme val="minor"/>
      </rPr>
      <t xml:space="preserve">. Il se fait en autonomie, donc </t>
    </r>
    <r>
      <rPr>
        <b/>
        <u/>
        <sz val="11"/>
        <color indexed="8"/>
        <rFont val="Calibri"/>
        <family val="2"/>
      </rPr>
      <t>pas de ravitaillement</t>
    </r>
  </si>
  <si>
    <r>
      <t xml:space="preserve">- Brevet à </t>
    </r>
    <r>
      <rPr>
        <b/>
        <u/>
        <sz val="11"/>
        <color indexed="8"/>
        <rFont val="Calibri"/>
        <family val="2"/>
      </rPr>
      <t>allure libre</t>
    </r>
    <r>
      <rPr>
        <sz val="11"/>
        <color theme="1"/>
        <rFont val="Calibri"/>
        <family val="2"/>
        <scheme val="minor"/>
      </rPr>
      <t xml:space="preserve">. Le délai maximum est de 27h, soit </t>
    </r>
    <r>
      <rPr>
        <b/>
        <u/>
        <sz val="11"/>
        <color indexed="8"/>
        <rFont val="Calibri"/>
        <family val="2"/>
      </rPr>
      <t>une arrivée avant 8h</t>
    </r>
    <r>
      <rPr>
        <b/>
        <sz val="11"/>
        <color indexed="8"/>
        <rFont val="Calibri"/>
        <family val="2"/>
      </rPr>
      <t>.</t>
    </r>
  </si>
  <si>
    <t>Site web du club</t>
  </si>
  <si>
    <t>Visualisation du parcours</t>
  </si>
  <si>
    <t>www.cyclo-club-montebourg.com</t>
  </si>
  <si>
    <t>Nom du parcours :</t>
  </si>
  <si>
    <t>N° homologation :</t>
  </si>
  <si>
    <t xml:space="preserve">Société organisatrice :   </t>
  </si>
  <si>
    <t>**Sommet de la Montagne du Roule</t>
  </si>
  <si>
    <t>**Croix des Filandiers
Enfer sur la côte 112</t>
  </si>
  <si>
    <t>Caen - La Prairie</t>
  </si>
  <si>
    <t>Caen - Le Zénith</t>
  </si>
  <si>
    <t>Evrecy</t>
  </si>
  <si>
    <t>Juvigny-sur-Seulles</t>
  </si>
  <si>
    <t>*Tilly-sur-Seulles</t>
  </si>
  <si>
    <t>*Villers-Bocage</t>
  </si>
  <si>
    <t>*Aunay-sur-Audon</t>
  </si>
  <si>
    <t>Villy-Bocage</t>
  </si>
  <si>
    <t>Catz</t>
  </si>
  <si>
    <t>Brévands "Eglise"</t>
  </si>
  <si>
    <t>*Monument de Brévands</t>
  </si>
  <si>
    <t>*Monument</t>
  </si>
  <si>
    <t>Sébeville</t>
  </si>
  <si>
    <t>Ecoquenéauville</t>
  </si>
  <si>
    <t>**Mémorial de la Fière.
Chaussée de la Fière</t>
  </si>
  <si>
    <t>Portbail</t>
  </si>
  <si>
    <t>→D15 (Dir. "Portail"). ↑D15</t>
  </si>
  <si>
    <t>→D50</t>
  </si>
  <si>
    <t>Le Mesnil</t>
  </si>
  <si>
    <t>Fierville les Mines</t>
  </si>
  <si>
    <t>Bricquebec</t>
  </si>
  <si>
    <t>Rocheville</t>
  </si>
  <si>
    <t>Brix</t>
  </si>
  <si>
    <t>Rond Point de Jardliand</t>
  </si>
  <si>
    <t>Lieu</t>
  </si>
  <si>
    <t>Route de cet endroit au prochain</t>
  </si>
  <si>
    <t>Salle du Club</t>
  </si>
  <si>
    <t>St-Floxel</t>
  </si>
  <si>
    <t>Fontenay-sur-Mer</t>
  </si>
  <si>
    <t>Les Gougins</t>
  </si>
  <si>
    <t>Ravenoville Plage</t>
  </si>
  <si>
    <t>Vierville</t>
  </si>
  <si>
    <t>Carentan</t>
  </si>
  <si>
    <t>St-Hilaire Petitville</t>
  </si>
  <si>
    <t>Osmanville</t>
  </si>
  <si>
    <t>Moulin de Cricqueville</t>
  </si>
  <si>
    <t>Vierville sur Mer</t>
  </si>
  <si>
    <t>Kilométrage</t>
  </si>
  <si>
    <t>Partiel</t>
  </si>
  <si>
    <t>Ste-Honorine-les-Pertes</t>
  </si>
  <si>
    <t>Port en Bessin</t>
  </si>
  <si>
    <t>Commes</t>
  </si>
  <si>
    <t>Manvieux</t>
  </si>
  <si>
    <t>Arromanches-les-Bains</t>
  </si>
  <si>
    <t>Asnelles</t>
  </si>
  <si>
    <t>Ver-sur-Mer</t>
  </si>
  <si>
    <t>Port de Courseulles sur Mer</t>
  </si>
  <si>
    <t>Tailleville</t>
  </si>
  <si>
    <t>Douvres-la-Délivrande</t>
  </si>
  <si>
    <t>Hermanville-sur-Mer</t>
  </si>
  <si>
    <t>Colleville-Montgomery</t>
  </si>
  <si>
    <t>St-Aubin d'Arquenay</t>
  </si>
  <si>
    <t>Château de Bénouville</t>
  </si>
  <si>
    <t>Caen - Bassin St Pierre</t>
  </si>
  <si>
    <t>Carrefour de l'embranchement</t>
  </si>
  <si>
    <t>Cerisy-la-Forêt</t>
  </si>
  <si>
    <t>Ste-Marguerite-d'Elle</t>
  </si>
  <si>
    <t>Moon-sur-Elle</t>
  </si>
  <si>
    <t>St-Fromond</t>
  </si>
  <si>
    <t>Airel</t>
  </si>
  <si>
    <t>St-Jean-de-Daye</t>
  </si>
  <si>
    <t>St-Côme-du-Mont</t>
  </si>
  <si>
    <t>Houesville</t>
  </si>
  <si>
    <t>Amfreville</t>
  </si>
  <si>
    <t>Les Helpiquets</t>
  </si>
  <si>
    <t>Gourbesville</t>
  </si>
  <si>
    <t>Total</t>
  </si>
  <si>
    <t>http://www.openrunner.com/index.php?id=4848973</t>
  </si>
  <si>
    <t>**Batterie de Crisbecq</t>
  </si>
  <si>
    <t>***Plage de la Madeleine</t>
  </si>
  <si>
    <t>*Monument Danois</t>
  </si>
  <si>
    <t>*Dead's Man Corner</t>
  </si>
  <si>
    <t>*La Chaussée de Carentan</t>
  </si>
  <si>
    <t>***La Pointe du Hoc</t>
  </si>
  <si>
    <t>*Monument entrée de Carentan</t>
  </si>
  <si>
    <t>**Monument Leclerc</t>
  </si>
  <si>
    <t>**Longues-Sur-Mer</t>
  </si>
  <si>
    <t>**Plage de Gold Beach</t>
  </si>
  <si>
    <t>*Croix de Lorraine</t>
  </si>
  <si>
    <t>***Bénouville - Pégasus Bridge</t>
  </si>
  <si>
    <t>***Ste-Mère-Eglise</t>
  </si>
  <si>
    <t>**Cimetière d'Orglandes</t>
  </si>
  <si>
    <t>*Monument Richard D. Winters</t>
  </si>
  <si>
    <r>
      <t xml:space="preserve">Rd Point de Carentan
</t>
    </r>
    <r>
      <rPr>
        <b/>
        <sz val="11"/>
        <color rgb="FF0070C0"/>
        <rFont val="Calibri"/>
        <family val="2"/>
        <scheme val="minor"/>
      </rPr>
      <t>* Charge à la baillonette de Lt-Col Cole</t>
    </r>
  </si>
  <si>
    <r>
      <t xml:space="preserve">***Table d'orientation </t>
    </r>
    <r>
      <rPr>
        <sz val="10"/>
        <rFont val="Calibri"/>
        <family val="2"/>
      </rPr>
      <t>(Parking du musée 360°)</t>
    </r>
  </si>
  <si>
    <r>
      <t xml:space="preserve">Statue "Les Braves" - Omaha Beach - "La Sanglante"
</t>
    </r>
    <r>
      <rPr>
        <b/>
        <sz val="12"/>
        <color indexed="8"/>
        <rFont val="Calibri"/>
        <family val="2"/>
      </rPr>
      <t>Ouverture : 7h06 . Fermeture : 9h46</t>
    </r>
  </si>
  <si>
    <t>***Omaha Beach
Les Braves</t>
  </si>
  <si>
    <t>Périphérique de Caen</t>
  </si>
  <si>
    <t>St-Pellerin</t>
  </si>
  <si>
    <t>St-Hilaire-Petitville.
 Carentan</t>
  </si>
  <si>
    <t>La petite Auberge</t>
  </si>
  <si>
    <t>←D42</t>
  </si>
  <si>
    <t>←D2</t>
  </si>
  <si>
    <t>Les Hauts Vents</t>
  </si>
  <si>
    <r>
      <t>Sottevast</t>
    </r>
    <r>
      <rPr>
        <sz val="10"/>
        <color theme="1"/>
        <rFont val="Calibri"/>
        <family val="2"/>
        <scheme val="minor"/>
      </rPr>
      <t xml:space="preserve"> (contournement)</t>
    </r>
  </si>
  <si>
    <t>Rond-Point et Boulangerie "Le Beau Parlé"</t>
  </si>
  <si>
    <t>Espace de Loisir de Collignon - Piscine de Collignon</t>
  </si>
  <si>
    <t>Pied de la Montagne du Roule</t>
  </si>
  <si>
    <t>95, allée des Roitelets</t>
  </si>
  <si>
    <t>76700 Gonfreville l'Orcher</t>
  </si>
  <si>
    <r>
      <t xml:space="preserve">Date : </t>
    </r>
    <r>
      <rPr>
        <b/>
        <sz val="11"/>
        <rFont val="Arial"/>
        <family val="2"/>
      </rPr>
      <t>Samedi 15 juillet 2017</t>
    </r>
  </si>
  <si>
    <r>
      <t xml:space="preserve">Port de Portbail
</t>
    </r>
    <r>
      <rPr>
        <b/>
        <sz val="12"/>
        <color indexed="8"/>
        <rFont val="Calibri"/>
        <family val="2"/>
      </rPr>
      <t>Ouverture : 13h56 . Fermeture : 0h50 (le 16/07/2017)</t>
    </r>
  </si>
  <si>
    <r>
      <t xml:space="preserve">Sommet de la Montagne du Roule - Cherbourg
</t>
    </r>
    <r>
      <rPr>
        <b/>
        <sz val="12"/>
        <color indexed="8"/>
        <rFont val="Calibri"/>
        <family val="2"/>
      </rPr>
      <t>Ouverture : 15h13 . Fermeture : 3h35 (le 16/07/2017)</t>
    </r>
  </si>
  <si>
    <r>
      <t xml:space="preserve">Port de Barfleur
</t>
    </r>
    <r>
      <rPr>
        <b/>
        <sz val="12"/>
        <color indexed="8"/>
        <rFont val="Calibri"/>
        <family val="2"/>
      </rPr>
      <t>Ouverture : 16h15 . Fermeture : 5h48 (le 16/07/2017)</t>
    </r>
  </si>
  <si>
    <r>
      <t xml:space="preserve">Salle du Club
</t>
    </r>
    <r>
      <rPr>
        <b/>
        <sz val="12"/>
        <color indexed="8"/>
        <rFont val="Calibri"/>
        <family val="2"/>
      </rPr>
      <t>Ouverture : 17h10. Fermeture : 8h00 (le 16/07/2017)</t>
    </r>
  </si>
  <si>
    <t>Quand vous serez inscrit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</si>
</sst>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&quot; km&quot;"/>
    <numFmt numFmtId="165" formatCode="0.0"/>
    <numFmt numFmtId="166" formatCode="h:mm;@"/>
    <numFmt numFmtId="167" formatCode="0.000"/>
    <numFmt numFmtId="168" formatCode="[h]:mm"/>
  </numFmts>
  <fonts count="3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Calibri"/>
      <family val="2"/>
    </font>
    <font>
      <b/>
      <sz val="14"/>
      <color indexed="3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u/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8"/>
      <color indexed="62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"/>
      <family val="2"/>
    </font>
    <font>
      <b/>
      <sz val="10"/>
      <color indexed="30"/>
      <name val="Arial"/>
      <family val="2"/>
    </font>
    <font>
      <i/>
      <sz val="10"/>
      <name val="Arial"/>
      <family val="2"/>
    </font>
    <font>
      <b/>
      <sz val="11"/>
      <color indexed="18"/>
      <name val="Arial"/>
      <family val="2"/>
    </font>
    <font>
      <u/>
      <sz val="11"/>
      <color indexed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164" fontId="0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4" fontId="0" fillId="0" borderId="7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164" fontId="0" fillId="0" borderId="9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4" fontId="0" fillId="0" borderId="7" xfId="0" applyNumberFormat="1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64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164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64" fontId="0" fillId="0" borderId="6" xfId="0" applyNumberFormat="1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quotePrefix="1" applyBorder="1" applyAlignment="1">
      <alignment horizontal="left" vertical="center" wrapText="1"/>
    </xf>
    <xf numFmtId="0" fontId="0" fillId="0" borderId="16" xfId="0" quotePrefix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164" fontId="0" fillId="0" borderId="22" xfId="0" applyNumberFormat="1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7" xfId="0" quotePrefix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11" fillId="0" borderId="0" xfId="0" applyFont="1"/>
    <xf numFmtId="0" fontId="14" fillId="0" borderId="0" xfId="0" applyFont="1"/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29" xfId="0" applyFont="1" applyBorder="1" applyAlignment="1">
      <alignment horizontal="left" vertical="center"/>
    </xf>
    <xf numFmtId="0" fontId="16" fillId="0" borderId="29" xfId="0" applyFont="1" applyBorder="1" applyAlignment="1">
      <alignment horizontal="right" vertical="center"/>
    </xf>
    <xf numFmtId="0" fontId="16" fillId="0" borderId="30" xfId="0" applyFont="1" applyBorder="1" applyAlignment="1">
      <alignment vertical="center"/>
    </xf>
    <xf numFmtId="0" fontId="10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centerContinuous" vertical="center"/>
    </xf>
    <xf numFmtId="0" fontId="15" fillId="0" borderId="0" xfId="0" applyFont="1"/>
    <xf numFmtId="20" fontId="19" fillId="0" borderId="0" xfId="0" applyNumberFormat="1" applyFont="1" applyAlignment="1">
      <alignment horizontal="left"/>
    </xf>
    <xf numFmtId="0" fontId="16" fillId="0" borderId="0" xfId="0" applyFont="1" applyBorder="1" applyAlignment="1">
      <alignment vertical="center"/>
    </xf>
    <xf numFmtId="0" fontId="20" fillId="0" borderId="0" xfId="0" applyFont="1"/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4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20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31" xfId="0" applyFont="1" applyBorder="1" applyAlignment="1">
      <alignment horizontal="center" vertical="center"/>
    </xf>
    <xf numFmtId="0" fontId="25" fillId="0" borderId="35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Continuous" vertical="center"/>
      <protection locked="0"/>
    </xf>
    <xf numFmtId="0" fontId="13" fillId="0" borderId="36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vertical="center"/>
    </xf>
    <xf numFmtId="20" fontId="20" fillId="0" borderId="0" xfId="0" applyNumberFormat="1" applyFont="1" applyAlignment="1">
      <alignment horizontal="right"/>
    </xf>
    <xf numFmtId="0" fontId="26" fillId="0" borderId="31" xfId="0" applyFont="1" applyBorder="1" applyAlignment="1">
      <alignment horizontal="center" vertical="center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right" vertical="center"/>
      <protection locked="0"/>
    </xf>
    <xf numFmtId="0" fontId="25" fillId="0" borderId="17" xfId="0" applyFont="1" applyBorder="1" applyAlignment="1" applyProtection="1">
      <alignment horizontal="right" vertical="center"/>
      <protection locked="0"/>
    </xf>
    <xf numFmtId="0" fontId="17" fillId="3" borderId="10" xfId="0" applyFont="1" applyFill="1" applyBorder="1" applyAlignment="1" applyProtection="1">
      <alignment vertical="center"/>
      <protection locked="0"/>
    </xf>
    <xf numFmtId="0" fontId="17" fillId="3" borderId="16" xfId="0" applyFont="1" applyFill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horizontal="center" vertical="center"/>
      <protection locked="0"/>
    </xf>
    <xf numFmtId="165" fontId="17" fillId="3" borderId="41" xfId="0" applyNumberFormat="1" applyFont="1" applyFill="1" applyBorder="1" applyAlignment="1" applyProtection="1">
      <alignment horizontal="center" vertical="center"/>
      <protection locked="0"/>
    </xf>
    <xf numFmtId="165" fontId="17" fillId="3" borderId="24" xfId="0" applyNumberFormat="1" applyFont="1" applyFill="1" applyBorder="1" applyAlignment="1" applyProtection="1">
      <alignment horizontal="center" vertical="center"/>
      <protection locked="0"/>
    </xf>
    <xf numFmtId="166" fontId="17" fillId="3" borderId="10" xfId="0" applyNumberFormat="1" applyFont="1" applyFill="1" applyBorder="1" applyAlignment="1" applyProtection="1">
      <alignment horizontal="center" vertical="center"/>
      <protection locked="0"/>
    </xf>
    <xf numFmtId="166" fontId="17" fillId="3" borderId="16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Border="1"/>
    <xf numFmtId="0" fontId="15" fillId="0" borderId="10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165" fontId="15" fillId="0" borderId="41" xfId="0" applyNumberFormat="1" applyFont="1" applyBorder="1" applyAlignment="1" applyProtection="1">
      <alignment horizontal="center" vertical="center"/>
      <protection locked="0"/>
    </xf>
    <xf numFmtId="165" fontId="15" fillId="0" borderId="24" xfId="0" applyNumberFormat="1" applyFont="1" applyBorder="1" applyAlignment="1" applyProtection="1">
      <alignment horizontal="center" vertical="center"/>
      <protection locked="0"/>
    </xf>
    <xf numFmtId="166" fontId="15" fillId="0" borderId="10" xfId="0" applyNumberFormat="1" applyFont="1" applyBorder="1" applyAlignment="1" applyProtection="1">
      <alignment horizontal="center" vertical="center"/>
      <protection locked="0"/>
    </xf>
    <xf numFmtId="166" fontId="15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/>
    <xf numFmtId="0" fontId="26" fillId="0" borderId="0" xfId="0" applyFont="1" applyBorder="1" applyAlignment="1">
      <alignment horizontal="center" vertical="center"/>
    </xf>
    <xf numFmtId="167" fontId="15" fillId="0" borderId="0" xfId="0" applyNumberFormat="1" applyFont="1" applyBorder="1"/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165" fontId="15" fillId="0" borderId="24" xfId="0" applyNumberFormat="1" applyFont="1" applyFill="1" applyBorder="1" applyAlignment="1" applyProtection="1">
      <alignment horizontal="center" vertical="center"/>
      <protection locked="0"/>
    </xf>
    <xf numFmtId="166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65" fontId="15" fillId="0" borderId="0" xfId="0" applyNumberFormat="1" applyFont="1" applyFill="1" applyBorder="1" applyAlignment="1" applyProtection="1">
      <alignment horizontal="center" vertical="center"/>
      <protection locked="0"/>
    </xf>
    <xf numFmtId="168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3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6" fillId="0" borderId="33" xfId="0" applyFont="1" applyBorder="1" applyAlignment="1">
      <alignment horizontal="right" vertical="center"/>
    </xf>
    <xf numFmtId="0" fontId="16" fillId="0" borderId="42" xfId="0" applyFont="1" applyBorder="1" applyAlignment="1">
      <alignment vertical="center" wrapText="1"/>
    </xf>
    <xf numFmtId="0" fontId="16" fillId="0" borderId="36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9" xfId="0" applyFont="1" applyBorder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0" fillId="0" borderId="6" xfId="0" quotePrefix="1" applyBorder="1" applyAlignment="1">
      <alignment horizontal="left" vertical="center" wrapText="1"/>
    </xf>
    <xf numFmtId="0" fontId="0" fillId="0" borderId="51" xfId="0" quotePrefix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0" fillId="0" borderId="50" xfId="0" quotePrefix="1" applyBorder="1" applyAlignment="1">
      <alignment horizontal="left" vertical="center" wrapText="1"/>
    </xf>
    <xf numFmtId="0" fontId="0" fillId="0" borderId="27" xfId="0" quotePrefix="1" applyBorder="1" applyAlignment="1">
      <alignment horizontal="left" vertical="center" wrapText="1"/>
    </xf>
    <xf numFmtId="0" fontId="0" fillId="0" borderId="24" xfId="0" quotePrefix="1" applyBorder="1" applyAlignment="1">
      <alignment horizontal="left" vertical="center" wrapText="1"/>
    </xf>
    <xf numFmtId="0" fontId="0" fillId="0" borderId="51" xfId="0" quotePrefix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quotePrefix="1" applyBorder="1" applyAlignment="1">
      <alignment horizontal="left" vertical="center" wrapText="1"/>
    </xf>
    <xf numFmtId="0" fontId="0" fillId="0" borderId="0" xfId="0" quotePrefix="1" applyBorder="1" applyAlignment="1">
      <alignment horizontal="left" vertical="top" wrapText="1"/>
    </xf>
    <xf numFmtId="0" fontId="0" fillId="0" borderId="0" xfId="0" quotePrefix="1" applyAlignment="1">
      <alignment horizontal="left" vertical="center" wrapText="1"/>
    </xf>
    <xf numFmtId="0" fontId="8" fillId="0" borderId="0" xfId="0" quotePrefix="1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0" fillId="0" borderId="51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0" fillId="0" borderId="34" xfId="1" applyBorder="1" applyAlignment="1" applyProtection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6" fillId="0" borderId="32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7" fillId="3" borderId="53" xfId="0" applyFont="1" applyFill="1" applyBorder="1" applyAlignment="1" applyProtection="1">
      <alignment horizontal="left" vertical="center" wrapText="1"/>
      <protection locked="0"/>
    </xf>
    <xf numFmtId="0" fontId="17" fillId="3" borderId="52" xfId="0" applyFont="1" applyFill="1" applyBorder="1" applyAlignment="1" applyProtection="1">
      <alignment horizontal="left" vertical="center" wrapText="1"/>
      <protection locked="0"/>
    </xf>
    <xf numFmtId="0" fontId="17" fillId="3" borderId="24" xfId="0" applyFont="1" applyFill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>
      <alignment horizontal="left" vertical="center"/>
    </xf>
    <xf numFmtId="15" fontId="18" fillId="0" borderId="0" xfId="0" applyNumberFormat="1" applyFont="1" applyBorder="1" applyAlignment="1">
      <alignment horizontal="left" vertical="center"/>
    </xf>
    <xf numFmtId="15" fontId="18" fillId="0" borderId="31" xfId="0" applyNumberFormat="1" applyFont="1" applyBorder="1" applyAlignment="1">
      <alignment horizontal="left" vertical="center"/>
    </xf>
    <xf numFmtId="20" fontId="23" fillId="0" borderId="34" xfId="0" applyNumberFormat="1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5" fillId="0" borderId="52" xfId="0" applyFont="1" applyBorder="1" applyAlignment="1" applyProtection="1">
      <alignment horizontal="left" vertical="center" wrapText="1"/>
      <protection locked="0"/>
    </xf>
    <xf numFmtId="0" fontId="15" fillId="0" borderId="51" xfId="0" applyFont="1" applyBorder="1" applyAlignment="1" applyProtection="1">
      <alignment horizontal="left" vertical="center" wrapText="1"/>
      <protection locked="0"/>
    </xf>
    <xf numFmtId="0" fontId="27" fillId="0" borderId="53" xfId="0" applyFont="1" applyBorder="1" applyAlignment="1" applyProtection="1">
      <alignment horizontal="left" vertical="center" wrapText="1"/>
      <protection locked="0"/>
    </xf>
    <xf numFmtId="0" fontId="27" fillId="0" borderId="52" xfId="0" applyFont="1" applyBorder="1" applyAlignment="1" applyProtection="1">
      <alignment horizontal="left" vertical="center" wrapText="1"/>
      <protection locked="0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5" fillId="0" borderId="53" xfId="0" applyFont="1" applyFill="1" applyBorder="1" applyAlignment="1" applyProtection="1">
      <alignment horizontal="left" vertical="center" wrapText="1"/>
      <protection locked="0"/>
    </xf>
    <xf numFmtId="0" fontId="15" fillId="0" borderId="52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28" fillId="0" borderId="53" xfId="0" applyFont="1" applyFill="1" applyBorder="1" applyAlignment="1" applyProtection="1">
      <alignment horizontal="left" vertical="center" wrapText="1"/>
      <protection locked="0"/>
    </xf>
    <xf numFmtId="0" fontId="28" fillId="0" borderId="52" xfId="0" applyFont="1" applyFill="1" applyBorder="1" applyAlignment="1" applyProtection="1">
      <alignment horizontal="left" vertical="center" wrapText="1"/>
      <protection locked="0"/>
    </xf>
    <xf numFmtId="0" fontId="28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34" fillId="0" borderId="9" xfId="0" quotePrefix="1" applyFont="1" applyBorder="1" applyAlignment="1">
      <alignment horizontal="center" vertical="center" wrapText="1"/>
    </xf>
    <xf numFmtId="0" fontId="34" fillId="0" borderId="27" xfId="0" quotePrefix="1" applyFont="1" applyBorder="1" applyAlignment="1">
      <alignment horizontal="center" vertical="center" wrapText="1"/>
    </xf>
    <xf numFmtId="0" fontId="34" fillId="0" borderId="6" xfId="0" quotePrefix="1" applyFont="1" applyBorder="1" applyAlignment="1">
      <alignment horizontal="center" vertical="center" wrapText="1"/>
    </xf>
    <xf numFmtId="0" fontId="34" fillId="0" borderId="23" xfId="0" quotePrefix="1" applyFont="1" applyBorder="1" applyAlignment="1">
      <alignment horizontal="center" vertical="center" wrapText="1"/>
    </xf>
    <xf numFmtId="0" fontId="34" fillId="0" borderId="1" xfId="0" quotePrefix="1" applyFont="1" applyBorder="1" applyAlignment="1">
      <alignment horizontal="center" vertical="center" wrapText="1"/>
    </xf>
    <xf numFmtId="0" fontId="34" fillId="0" borderId="16" xfId="0" quotePrefix="1" applyFont="1" applyBorder="1" applyAlignment="1">
      <alignment horizontal="center" vertical="center" wrapText="1"/>
    </xf>
    <xf numFmtId="0" fontId="34" fillId="0" borderId="26" xfId="0" quotePrefix="1" applyFont="1" applyBorder="1" applyAlignment="1">
      <alignment horizontal="center" vertical="center" wrapText="1"/>
    </xf>
    <xf numFmtId="0" fontId="34" fillId="0" borderId="26" xfId="0" quotePrefix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4" fillId="0" borderId="51" xfId="0" quotePrefix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4" fillId="0" borderId="7" xfId="0" quotePrefix="1" applyFont="1" applyBorder="1" applyAlignment="1">
      <alignment horizontal="center" vertical="center" wrapText="1"/>
    </xf>
    <xf numFmtId="0" fontId="34" fillId="0" borderId="17" xfId="0" quotePrefix="1" applyFont="1" applyBorder="1" applyAlignment="1">
      <alignment horizontal="center" vertical="center" wrapText="1"/>
    </xf>
    <xf numFmtId="0" fontId="34" fillId="0" borderId="22" xfId="0" quotePrefix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4" xfId="0" quotePrefix="1" applyFont="1" applyBorder="1" applyAlignment="1">
      <alignment horizontal="center" vertical="center" wrapText="1"/>
    </xf>
    <xf numFmtId="0" fontId="34" fillId="0" borderId="15" xfId="0" quotePrefix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penrunner.com/index.php?id=4848973" TargetMode="External"/><Relationship Id="rId1" Type="http://schemas.openxmlformats.org/officeDocument/2006/relationships/hyperlink" Target="http://www.cyclo-club-montebour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7"/>
  <sheetViews>
    <sheetView tabSelected="1" zoomScale="85" zoomScaleNormal="85" workbookViewId="0">
      <pane ySplit="12" topLeftCell="A47" activePane="bottomLeft" state="frozen"/>
      <selection pane="bottomLeft" activeCell="I135" sqref="I135"/>
    </sheetView>
  </sheetViews>
  <sheetFormatPr baseColWidth="10" defaultRowHeight="15" x14ac:dyDescent="0.25"/>
  <cols>
    <col min="1" max="1" width="11.42578125" style="1" customWidth="1"/>
    <col min="2" max="2" width="21.85546875" style="2" customWidth="1"/>
    <col min="3" max="3" width="8" style="1" customWidth="1"/>
    <col min="4" max="4" width="8.7109375" style="1" bestFit="1" customWidth="1"/>
    <col min="5" max="5" width="21.42578125" style="2" customWidth="1"/>
    <col min="6" max="6" width="39.85546875" style="3" customWidth="1"/>
    <col min="7" max="16384" width="11.42578125" style="1"/>
  </cols>
  <sheetData>
    <row r="1" spans="2:6" s="55" customFormat="1" x14ac:dyDescent="0.25">
      <c r="B1" s="161" t="s">
        <v>90</v>
      </c>
      <c r="C1" s="161"/>
      <c r="D1" s="161"/>
      <c r="E1" s="163" t="s">
        <v>91</v>
      </c>
      <c r="F1" s="163"/>
    </row>
    <row r="2" spans="2:6" s="55" customFormat="1" ht="15.75" thickBot="1" x14ac:dyDescent="0.3">
      <c r="B2" s="162" t="s">
        <v>92</v>
      </c>
      <c r="C2" s="162"/>
      <c r="D2" s="162"/>
      <c r="E2" s="162" t="s">
        <v>165</v>
      </c>
      <c r="F2" s="162"/>
    </row>
    <row r="3" spans="2:6" s="55" customFormat="1" ht="15.75" customHeight="1" thickBot="1" x14ac:dyDescent="0.3">
      <c r="B3" s="166" t="s">
        <v>42</v>
      </c>
      <c r="C3" s="167"/>
      <c r="D3" s="167"/>
      <c r="E3" s="167"/>
      <c r="F3" s="130" t="s">
        <v>2</v>
      </c>
    </row>
    <row r="4" spans="2:6" s="55" customFormat="1" ht="4.5" customHeight="1" thickBot="1" x14ac:dyDescent="0.3">
      <c r="B4" s="62"/>
      <c r="C4" s="62"/>
      <c r="D4" s="62"/>
      <c r="E4" s="63"/>
      <c r="F4" s="63"/>
    </row>
    <row r="5" spans="2:6" s="55" customFormat="1" ht="32.25" customHeight="1" x14ac:dyDescent="0.25">
      <c r="B5" s="126" t="s">
        <v>44</v>
      </c>
      <c r="C5" s="165" t="s">
        <v>10</v>
      </c>
      <c r="D5" s="165"/>
      <c r="E5" s="165"/>
      <c r="F5" s="127" t="s">
        <v>46</v>
      </c>
    </row>
    <row r="6" spans="2:6" s="55" customFormat="1" x14ac:dyDescent="0.25">
      <c r="B6" s="123" t="s">
        <v>43</v>
      </c>
      <c r="C6" s="164" t="s">
        <v>14</v>
      </c>
      <c r="D6" s="164"/>
      <c r="E6" s="164"/>
      <c r="F6" s="128" t="s">
        <v>47</v>
      </c>
    </row>
    <row r="7" spans="2:6" s="55" customFormat="1" x14ac:dyDescent="0.25">
      <c r="B7" s="168" t="s">
        <v>17</v>
      </c>
      <c r="C7" s="169" t="s">
        <v>196</v>
      </c>
      <c r="D7" s="169"/>
      <c r="E7" s="169"/>
      <c r="F7" s="128" t="s">
        <v>48</v>
      </c>
    </row>
    <row r="8" spans="2:6" s="55" customFormat="1" x14ac:dyDescent="0.25">
      <c r="B8" s="168"/>
      <c r="C8" s="169" t="s">
        <v>197</v>
      </c>
      <c r="D8" s="169"/>
      <c r="E8" s="169"/>
      <c r="F8" s="128" t="s">
        <v>198</v>
      </c>
    </row>
    <row r="9" spans="2:6" s="55" customFormat="1" ht="15.75" thickBot="1" x14ac:dyDescent="0.3">
      <c r="B9" s="125" t="s">
        <v>23</v>
      </c>
      <c r="C9" s="124" t="s">
        <v>45</v>
      </c>
      <c r="D9" s="124"/>
      <c r="E9" s="124"/>
      <c r="F9" s="129" t="s">
        <v>49</v>
      </c>
    </row>
    <row r="10" spans="2:6" s="55" customFormat="1" ht="4.5" customHeight="1" thickBot="1" x14ac:dyDescent="0.3">
      <c r="B10" s="60"/>
      <c r="C10" s="77"/>
      <c r="D10" s="77"/>
      <c r="E10" s="77"/>
      <c r="F10" s="77"/>
    </row>
    <row r="11" spans="2:6" x14ac:dyDescent="0.25">
      <c r="B11" s="171" t="s">
        <v>122</v>
      </c>
      <c r="C11" s="170" t="s">
        <v>135</v>
      </c>
      <c r="D11" s="170"/>
      <c r="E11" s="173" t="s">
        <v>123</v>
      </c>
      <c r="F11" s="175" t="s">
        <v>83</v>
      </c>
    </row>
    <row r="12" spans="2:6" ht="15.75" thickBot="1" x14ac:dyDescent="0.3">
      <c r="B12" s="172"/>
      <c r="C12" s="11" t="s">
        <v>136</v>
      </c>
      <c r="D12" s="11" t="s">
        <v>164</v>
      </c>
      <c r="E12" s="174"/>
      <c r="F12" s="176"/>
    </row>
    <row r="13" spans="2:6" ht="30" x14ac:dyDescent="0.25">
      <c r="B13" s="12" t="s">
        <v>124</v>
      </c>
      <c r="C13" s="13">
        <v>0</v>
      </c>
      <c r="D13" s="13">
        <v>0</v>
      </c>
      <c r="E13" s="222" t="s">
        <v>203</v>
      </c>
      <c r="F13" s="238" t="s">
        <v>203</v>
      </c>
    </row>
    <row r="14" spans="2:6" ht="30" x14ac:dyDescent="0.25">
      <c r="B14" s="14" t="s">
        <v>64</v>
      </c>
      <c r="C14" s="9">
        <f>D14-MAX($D$13:D13)</f>
        <v>0.20499999999999999</v>
      </c>
      <c r="D14" s="9">
        <v>0.20499999999999999</v>
      </c>
      <c r="E14" s="226" t="s">
        <v>203</v>
      </c>
      <c r="F14" s="227" t="s">
        <v>203</v>
      </c>
    </row>
    <row r="15" spans="2:6" ht="30" x14ac:dyDescent="0.25">
      <c r="B15" s="14" t="s">
        <v>125</v>
      </c>
      <c r="C15" s="9">
        <f>D15-MAX($D$13:D14)</f>
        <v>2.1320000000000001</v>
      </c>
      <c r="D15" s="9">
        <v>2.3370000000000002</v>
      </c>
      <c r="E15" s="226" t="s">
        <v>203</v>
      </c>
      <c r="F15" s="227" t="s">
        <v>203</v>
      </c>
    </row>
    <row r="16" spans="2:6" ht="30" x14ac:dyDescent="0.25">
      <c r="B16" s="14" t="s">
        <v>126</v>
      </c>
      <c r="C16" s="9">
        <f>D16-MAX($D$13:D15)</f>
        <v>2.613</v>
      </c>
      <c r="D16" s="9">
        <v>4.95</v>
      </c>
      <c r="E16" s="226" t="s">
        <v>203</v>
      </c>
      <c r="F16" s="227" t="s">
        <v>203</v>
      </c>
    </row>
    <row r="17" spans="2:6" ht="31.5" x14ac:dyDescent="0.25">
      <c r="B17" s="18" t="s">
        <v>166</v>
      </c>
      <c r="C17" s="9">
        <f>D17-MAX($D$13:D16)</f>
        <v>2.3869999999999996</v>
      </c>
      <c r="D17" s="9">
        <v>7.3369999999999997</v>
      </c>
      <c r="E17" s="226" t="s">
        <v>203</v>
      </c>
      <c r="F17" s="227" t="s">
        <v>203</v>
      </c>
    </row>
    <row r="18" spans="2:6" ht="30" x14ac:dyDescent="0.25">
      <c r="B18" s="14" t="s">
        <v>127</v>
      </c>
      <c r="C18" s="9">
        <f>D18-MAX($D$13:D17)</f>
        <v>2.827</v>
      </c>
      <c r="D18" s="9">
        <v>10.164</v>
      </c>
      <c r="E18" s="226" t="s">
        <v>203</v>
      </c>
      <c r="F18" s="227" t="s">
        <v>203</v>
      </c>
    </row>
    <row r="19" spans="2:6" ht="30" x14ac:dyDescent="0.25">
      <c r="B19" s="14" t="s">
        <v>128</v>
      </c>
      <c r="C19" s="9">
        <f>D19-MAX($D$13:D18)</f>
        <v>3.1440000000000001</v>
      </c>
      <c r="D19" s="9">
        <v>13.308</v>
      </c>
      <c r="E19" s="226" t="s">
        <v>203</v>
      </c>
      <c r="F19" s="227" t="s">
        <v>203</v>
      </c>
    </row>
    <row r="20" spans="2:6" ht="30" x14ac:dyDescent="0.25">
      <c r="B20" s="18" t="s">
        <v>173</v>
      </c>
      <c r="C20" s="9">
        <f>D20-MAX($D$13:D19)</f>
        <v>4.2660000000000018</v>
      </c>
      <c r="D20" s="9">
        <v>17.574000000000002</v>
      </c>
      <c r="E20" s="226" t="s">
        <v>203</v>
      </c>
      <c r="F20" s="227" t="s">
        <v>203</v>
      </c>
    </row>
    <row r="21" spans="2:6" ht="38.25" thickBot="1" x14ac:dyDescent="0.3">
      <c r="B21" s="21" t="s">
        <v>167</v>
      </c>
      <c r="C21" s="17">
        <f>D21-MAX($D$13:D20)</f>
        <v>4.1979999999999968</v>
      </c>
      <c r="D21" s="17">
        <v>21.771999999999998</v>
      </c>
      <c r="E21" s="224" t="s">
        <v>203</v>
      </c>
      <c r="F21" s="225" t="s">
        <v>203</v>
      </c>
    </row>
    <row r="22" spans="2:6" ht="37.5" customHeight="1" thickBot="1" x14ac:dyDescent="0.3">
      <c r="B22" s="132" t="s">
        <v>58</v>
      </c>
      <c r="C22" s="133"/>
      <c r="D22" s="133"/>
      <c r="E22" s="133"/>
      <c r="F22" s="134"/>
    </row>
    <row r="23" spans="2:6" ht="30" x14ac:dyDescent="0.25">
      <c r="B23" s="23" t="s">
        <v>168</v>
      </c>
      <c r="C23" s="6">
        <f>D23-MAX($D$13:D22)</f>
        <v>1.7280000000000015</v>
      </c>
      <c r="D23" s="7">
        <v>23.5</v>
      </c>
      <c r="E23" s="226" t="s">
        <v>203</v>
      </c>
      <c r="F23" s="225" t="s">
        <v>203</v>
      </c>
    </row>
    <row r="24" spans="2:6" ht="30" x14ac:dyDescent="0.25">
      <c r="B24" s="23" t="s">
        <v>180</v>
      </c>
      <c r="C24" s="4">
        <f>D24-MAX($D$13:D23)</f>
        <v>2.2830000000000013</v>
      </c>
      <c r="D24" s="5">
        <v>25.783000000000001</v>
      </c>
      <c r="E24" s="226" t="s">
        <v>203</v>
      </c>
      <c r="F24" s="225" t="s">
        <v>203</v>
      </c>
    </row>
    <row r="25" spans="2:6" ht="30" x14ac:dyDescent="0.25">
      <c r="B25" s="15" t="s">
        <v>65</v>
      </c>
      <c r="C25" s="4">
        <f>D25-MAX($D$13:D24)</f>
        <v>1.6189999999999998</v>
      </c>
      <c r="D25" s="5">
        <v>27.402000000000001</v>
      </c>
      <c r="E25" s="226" t="s">
        <v>203</v>
      </c>
      <c r="F25" s="227" t="s">
        <v>203</v>
      </c>
    </row>
    <row r="26" spans="2:6" ht="30" x14ac:dyDescent="0.25">
      <c r="B26" s="24" t="s">
        <v>129</v>
      </c>
      <c r="C26" s="4">
        <f>D26-MAX($D$13:D25)</f>
        <v>2.6069999999999993</v>
      </c>
      <c r="D26" s="5">
        <v>30.009</v>
      </c>
      <c r="E26" s="226" t="s">
        <v>203</v>
      </c>
      <c r="F26" s="227" t="s">
        <v>203</v>
      </c>
    </row>
    <row r="27" spans="2:6" ht="30" x14ac:dyDescent="0.25">
      <c r="B27" s="15" t="s">
        <v>169</v>
      </c>
      <c r="C27" s="4">
        <f>D27-MAX($D$13:D26)</f>
        <v>4.1649999999999991</v>
      </c>
      <c r="D27" s="5">
        <v>34.173999999999999</v>
      </c>
      <c r="E27" s="226" t="s">
        <v>203</v>
      </c>
      <c r="F27" s="227" t="s">
        <v>203</v>
      </c>
    </row>
    <row r="28" spans="2:6" ht="45" x14ac:dyDescent="0.25">
      <c r="B28" s="24" t="s">
        <v>6</v>
      </c>
      <c r="C28" s="4">
        <f>D28-MAX($D$13:D27)</f>
        <v>0.70300000000000296</v>
      </c>
      <c r="D28" s="5">
        <v>34.877000000000002</v>
      </c>
      <c r="E28" s="226" t="s">
        <v>203</v>
      </c>
      <c r="F28" s="227" t="s">
        <v>203</v>
      </c>
    </row>
    <row r="29" spans="2:6" ht="30" customHeight="1" x14ac:dyDescent="0.25">
      <c r="B29" s="15" t="s">
        <v>170</v>
      </c>
      <c r="C29" s="4">
        <f>D29-MAX($D$13:D28)</f>
        <v>0.46099999999999852</v>
      </c>
      <c r="D29" s="5">
        <v>35.338000000000001</v>
      </c>
      <c r="E29" s="226" t="s">
        <v>203</v>
      </c>
      <c r="F29" s="229" t="s">
        <v>203</v>
      </c>
    </row>
    <row r="30" spans="2:6" ht="60" x14ac:dyDescent="0.25">
      <c r="B30" s="24" t="s">
        <v>181</v>
      </c>
      <c r="C30" s="4">
        <f>D30-MAX($D$13:D28)</f>
        <v>1.0599999999999952</v>
      </c>
      <c r="D30" s="5">
        <v>35.936999999999998</v>
      </c>
      <c r="E30" s="226" t="s">
        <v>203</v>
      </c>
      <c r="F30" s="236"/>
    </row>
    <row r="31" spans="2:6" ht="30" x14ac:dyDescent="0.25">
      <c r="B31" s="15" t="s">
        <v>172</v>
      </c>
      <c r="C31" s="4">
        <f>D31-MAX($D$13:D30)</f>
        <v>0.5210000000000008</v>
      </c>
      <c r="D31" s="5">
        <v>36.457999999999998</v>
      </c>
      <c r="E31" s="226" t="s">
        <v>203</v>
      </c>
      <c r="F31" s="221"/>
    </row>
    <row r="32" spans="2:6" ht="30" x14ac:dyDescent="0.25">
      <c r="B32" s="24" t="s">
        <v>130</v>
      </c>
      <c r="C32" s="4">
        <f>D32-MAX($D$13:D31)</f>
        <v>0.98000000000000398</v>
      </c>
      <c r="D32" s="5">
        <v>37.438000000000002</v>
      </c>
      <c r="E32" s="226" t="s">
        <v>203</v>
      </c>
      <c r="F32" s="227" t="s">
        <v>203</v>
      </c>
    </row>
    <row r="33" spans="2:6" ht="30" x14ac:dyDescent="0.25">
      <c r="B33" s="24" t="s">
        <v>131</v>
      </c>
      <c r="C33" s="4">
        <f>D33-MAX($D$13:D32)</f>
        <v>1.3519999999999968</v>
      </c>
      <c r="D33" s="5">
        <v>38.79</v>
      </c>
      <c r="E33" s="226" t="s">
        <v>203</v>
      </c>
      <c r="F33" s="227" t="s">
        <v>203</v>
      </c>
    </row>
    <row r="34" spans="2:6" ht="30" x14ac:dyDescent="0.25">
      <c r="B34" s="24" t="s">
        <v>4</v>
      </c>
      <c r="C34" s="4">
        <f>D34-MAX($D$13:D33)</f>
        <v>9.8840000000000003</v>
      </c>
      <c r="D34" s="5">
        <v>48.673999999999999</v>
      </c>
      <c r="E34" s="226" t="s">
        <v>203</v>
      </c>
      <c r="F34" s="227" t="s">
        <v>203</v>
      </c>
    </row>
    <row r="35" spans="2:6" ht="30" x14ac:dyDescent="0.25">
      <c r="B35" s="24" t="s">
        <v>132</v>
      </c>
      <c r="C35" s="4">
        <f>D35-MAX($D$13:D34)</f>
        <v>2.1600000000000037</v>
      </c>
      <c r="D35" s="5">
        <v>50.834000000000003</v>
      </c>
      <c r="E35" s="226" t="s">
        <v>203</v>
      </c>
      <c r="F35" s="227" t="s">
        <v>203</v>
      </c>
    </row>
    <row r="36" spans="2:6" ht="30" x14ac:dyDescent="0.25">
      <c r="B36" s="15" t="s">
        <v>7</v>
      </c>
      <c r="C36" s="4">
        <f>D36-MAX($D$13:D35)</f>
        <v>7.3959999999999937</v>
      </c>
      <c r="D36" s="5">
        <v>58.23</v>
      </c>
      <c r="E36" s="226" t="s">
        <v>203</v>
      </c>
      <c r="F36" s="227" t="s">
        <v>203</v>
      </c>
    </row>
    <row r="37" spans="2:6" ht="30" x14ac:dyDescent="0.25">
      <c r="B37" s="24" t="s">
        <v>133</v>
      </c>
      <c r="C37" s="4">
        <f>D37-MAX($D$13:D36)</f>
        <v>3.2439999999999998</v>
      </c>
      <c r="D37" s="5">
        <v>61.473999999999997</v>
      </c>
      <c r="E37" s="226" t="s">
        <v>203</v>
      </c>
      <c r="F37" s="227" t="s">
        <v>203</v>
      </c>
    </row>
    <row r="38" spans="2:6" ht="37.5" x14ac:dyDescent="0.25">
      <c r="B38" s="20" t="s">
        <v>171</v>
      </c>
      <c r="C38" s="4">
        <f>D38-MAX($D$13:D37)</f>
        <v>1.2360000000000042</v>
      </c>
      <c r="D38" s="5">
        <v>62.71</v>
      </c>
      <c r="E38" s="235" t="s">
        <v>203</v>
      </c>
      <c r="F38" s="227" t="s">
        <v>203</v>
      </c>
    </row>
    <row r="39" spans="2:6" ht="30" x14ac:dyDescent="0.25">
      <c r="B39" s="24" t="s">
        <v>134</v>
      </c>
      <c r="C39" s="4">
        <f>D39-MAX($D$13:D38)</f>
        <v>6.9999999999999929</v>
      </c>
      <c r="D39" s="42">
        <v>69.709999999999994</v>
      </c>
      <c r="E39" s="226" t="s">
        <v>203</v>
      </c>
      <c r="F39" s="237" t="s">
        <v>203</v>
      </c>
    </row>
    <row r="40" spans="2:6" ht="38.25" thickBot="1" x14ac:dyDescent="0.3">
      <c r="B40" s="21" t="s">
        <v>184</v>
      </c>
      <c r="C40" s="25">
        <f>D40-MAX($D$13:D39)</f>
        <v>1.8760000000000048</v>
      </c>
      <c r="D40" s="26">
        <v>71.585999999999999</v>
      </c>
      <c r="E40" s="224" t="s">
        <v>203</v>
      </c>
      <c r="F40" s="227" t="s">
        <v>203</v>
      </c>
    </row>
    <row r="41" spans="2:6" ht="37.5" customHeight="1" thickBot="1" x14ac:dyDescent="0.3">
      <c r="B41" s="132" t="s">
        <v>183</v>
      </c>
      <c r="C41" s="133"/>
      <c r="D41" s="133"/>
      <c r="E41" s="133"/>
      <c r="F41" s="134"/>
    </row>
    <row r="42" spans="2:6" ht="30" x14ac:dyDescent="0.25">
      <c r="B42" s="28" t="s">
        <v>8</v>
      </c>
      <c r="C42" s="29">
        <f>D42-MAX($D$13:D41)</f>
        <v>1.3340000000000032</v>
      </c>
      <c r="D42" s="29">
        <v>72.92</v>
      </c>
      <c r="E42" s="222" t="s">
        <v>203</v>
      </c>
      <c r="F42" s="223" t="s">
        <v>203</v>
      </c>
    </row>
    <row r="43" spans="2:6" ht="37.5" x14ac:dyDescent="0.25">
      <c r="B43" s="20" t="s">
        <v>9</v>
      </c>
      <c r="C43" s="44">
        <f>D43-MAX($D$13:D42)</f>
        <v>2.4159999999999968</v>
      </c>
      <c r="D43" s="44">
        <v>75.335999999999999</v>
      </c>
      <c r="E43" s="224" t="s">
        <v>203</v>
      </c>
      <c r="F43" s="225" t="s">
        <v>203</v>
      </c>
    </row>
    <row r="44" spans="2:6" ht="30" x14ac:dyDescent="0.25">
      <c r="B44" s="24" t="s">
        <v>137</v>
      </c>
      <c r="C44" s="27">
        <f>D44-MAX($D$13:D43)</f>
        <v>3.75</v>
      </c>
      <c r="D44" s="27">
        <v>79.085999999999999</v>
      </c>
      <c r="E44" s="226" t="s">
        <v>203</v>
      </c>
      <c r="F44" s="227" t="s">
        <v>203</v>
      </c>
    </row>
    <row r="45" spans="2:6" ht="30" x14ac:dyDescent="0.25">
      <c r="B45" s="24" t="s">
        <v>138</v>
      </c>
      <c r="C45" s="27">
        <f>D45-MAX($D$13:D44)</f>
        <v>4.0720000000000027</v>
      </c>
      <c r="D45" s="27">
        <v>83.158000000000001</v>
      </c>
      <c r="E45" s="226" t="s">
        <v>203</v>
      </c>
      <c r="F45" s="228" t="s">
        <v>203</v>
      </c>
    </row>
    <row r="46" spans="2:6" ht="30" x14ac:dyDescent="0.25">
      <c r="B46" s="24" t="s">
        <v>139</v>
      </c>
      <c r="C46" s="27">
        <f>D46-MAX($D$13:D45)</f>
        <v>1.9329999999999927</v>
      </c>
      <c r="D46" s="27">
        <v>85.090999999999994</v>
      </c>
      <c r="E46" s="226" t="s">
        <v>203</v>
      </c>
      <c r="F46" s="227" t="s">
        <v>203</v>
      </c>
    </row>
    <row r="47" spans="2:6" ht="30" x14ac:dyDescent="0.25">
      <c r="B47" s="18" t="s">
        <v>174</v>
      </c>
      <c r="C47" s="27">
        <f>D47-MAX($D$13:D46)</f>
        <v>3.1090000000000089</v>
      </c>
      <c r="D47" s="27">
        <v>88.2</v>
      </c>
      <c r="E47" s="226" t="s">
        <v>203</v>
      </c>
      <c r="F47" s="227" t="s">
        <v>203</v>
      </c>
    </row>
    <row r="48" spans="2:6" ht="30" x14ac:dyDescent="0.25">
      <c r="B48" s="24" t="s">
        <v>140</v>
      </c>
      <c r="C48" s="27">
        <f>D48-MAX($D$13:D47)</f>
        <v>3.2219999999999942</v>
      </c>
      <c r="D48" s="27">
        <v>91.421999999999997</v>
      </c>
      <c r="E48" s="226" t="s">
        <v>203</v>
      </c>
      <c r="F48" s="227" t="s">
        <v>203</v>
      </c>
    </row>
    <row r="49" spans="2:6" ht="30" x14ac:dyDescent="0.25">
      <c r="B49" s="24" t="s">
        <v>141</v>
      </c>
      <c r="C49" s="27">
        <f>D49-MAX($D$13:D48)</f>
        <v>2.784000000000006</v>
      </c>
      <c r="D49" s="27">
        <v>94.206000000000003</v>
      </c>
      <c r="E49" s="226" t="s">
        <v>203</v>
      </c>
      <c r="F49" s="229" t="s">
        <v>203</v>
      </c>
    </row>
    <row r="50" spans="2:6" ht="50.25" x14ac:dyDescent="0.25">
      <c r="B50" s="20" t="s">
        <v>182</v>
      </c>
      <c r="C50" s="27">
        <f>D50-MAX($D$13:D49)</f>
        <v>0.94400000000000261</v>
      </c>
      <c r="D50" s="27">
        <v>95.15</v>
      </c>
      <c r="E50" s="226" t="s">
        <v>203</v>
      </c>
      <c r="F50" s="230"/>
    </row>
    <row r="51" spans="2:6" ht="30" x14ac:dyDescent="0.25">
      <c r="B51" s="24" t="s">
        <v>142</v>
      </c>
      <c r="C51" s="27">
        <f>D51-MAX($D$13:D50)</f>
        <v>2.2259999999999991</v>
      </c>
      <c r="D51" s="27">
        <v>97.376000000000005</v>
      </c>
      <c r="E51" s="226" t="s">
        <v>203</v>
      </c>
      <c r="F51" s="227" t="s">
        <v>203</v>
      </c>
    </row>
    <row r="52" spans="2:6" ht="31.5" x14ac:dyDescent="0.25">
      <c r="B52" s="18" t="s">
        <v>175</v>
      </c>
      <c r="C52" s="27">
        <f>D52-MAX($D$13:D51)</f>
        <v>3.3729999999999905</v>
      </c>
      <c r="D52" s="27">
        <v>100.749</v>
      </c>
      <c r="E52" s="226" t="s">
        <v>203</v>
      </c>
      <c r="F52" s="227" t="s">
        <v>203</v>
      </c>
    </row>
    <row r="53" spans="2:6" ht="30" x14ac:dyDescent="0.25">
      <c r="B53" s="24" t="s">
        <v>143</v>
      </c>
      <c r="C53" s="27">
        <f>D53-MAX($D$13:D52)</f>
        <v>1.777000000000001</v>
      </c>
      <c r="D53" s="27">
        <v>102.526</v>
      </c>
      <c r="E53" s="226" t="s">
        <v>203</v>
      </c>
      <c r="F53" s="227" t="s">
        <v>203</v>
      </c>
    </row>
    <row r="54" spans="2:6" x14ac:dyDescent="0.25">
      <c r="B54" s="15" t="s">
        <v>5</v>
      </c>
      <c r="C54" s="27">
        <f>D54-MAX($D$13:D53)</f>
        <v>2.8740000000000094</v>
      </c>
      <c r="D54" s="27">
        <v>105.4</v>
      </c>
      <c r="E54" s="231" t="s">
        <v>203</v>
      </c>
      <c r="F54" s="232"/>
    </row>
    <row r="55" spans="2:6" ht="30" x14ac:dyDescent="0.25">
      <c r="B55" s="15" t="s">
        <v>176</v>
      </c>
      <c r="C55" s="27">
        <f>D55-MAX($D$13:D54)</f>
        <v>0.60599999999999454</v>
      </c>
      <c r="D55" s="27">
        <v>106.006</v>
      </c>
      <c r="E55" s="226" t="s">
        <v>203</v>
      </c>
      <c r="F55" s="227" t="s">
        <v>203</v>
      </c>
    </row>
    <row r="56" spans="2:6" ht="30" x14ac:dyDescent="0.25">
      <c r="B56" s="24" t="s">
        <v>144</v>
      </c>
      <c r="C56" s="27">
        <f>D56-MAX($D$13:D55)</f>
        <v>1.2990000000000066</v>
      </c>
      <c r="D56" s="27">
        <v>107.30500000000001</v>
      </c>
      <c r="E56" s="226" t="s">
        <v>203</v>
      </c>
      <c r="F56" s="227" t="s">
        <v>203</v>
      </c>
    </row>
    <row r="57" spans="2:6" ht="30" x14ac:dyDescent="0.25">
      <c r="B57" s="24" t="s">
        <v>145</v>
      </c>
      <c r="C57" s="27">
        <f>D57-MAX($D$13:D56)</f>
        <v>6.2809999999999917</v>
      </c>
      <c r="D57" s="27">
        <v>113.586</v>
      </c>
      <c r="E57" s="226" t="s">
        <v>203</v>
      </c>
      <c r="F57" s="227" t="s">
        <v>203</v>
      </c>
    </row>
    <row r="58" spans="2:6" ht="30" x14ac:dyDescent="0.25">
      <c r="B58" s="24" t="s">
        <v>146</v>
      </c>
      <c r="C58" s="27">
        <f>D58-MAX($D$13:D57)</f>
        <v>2.9470000000000027</v>
      </c>
      <c r="D58" s="27">
        <v>116.533</v>
      </c>
      <c r="E58" s="226" t="s">
        <v>203</v>
      </c>
      <c r="F58" s="227" t="s">
        <v>203</v>
      </c>
    </row>
    <row r="59" spans="2:6" ht="30" x14ac:dyDescent="0.25">
      <c r="B59" s="24" t="s">
        <v>147</v>
      </c>
      <c r="C59" s="27">
        <f>D59-MAX($D$13:D58)</f>
        <v>4.5510000000000019</v>
      </c>
      <c r="D59" s="27">
        <v>121.084</v>
      </c>
      <c r="E59" s="226" t="s">
        <v>203</v>
      </c>
      <c r="F59" s="227" t="s">
        <v>203</v>
      </c>
    </row>
    <row r="60" spans="2:6" ht="30" x14ac:dyDescent="0.25">
      <c r="B60" s="24" t="s">
        <v>148</v>
      </c>
      <c r="C60" s="27">
        <f>D60-MAX($D$13:D59)</f>
        <v>1.5379999999999967</v>
      </c>
      <c r="D60" s="27">
        <v>122.622</v>
      </c>
      <c r="E60" s="226" t="s">
        <v>203</v>
      </c>
      <c r="F60" s="227" t="s">
        <v>203</v>
      </c>
    </row>
    <row r="61" spans="2:6" ht="30" x14ac:dyDescent="0.25">
      <c r="B61" s="24" t="s">
        <v>149</v>
      </c>
      <c r="C61" s="27">
        <f>D61-MAX($D$13:D60)</f>
        <v>1.7060000000000031</v>
      </c>
      <c r="D61" s="27">
        <v>124.328</v>
      </c>
      <c r="E61" s="226" t="s">
        <v>203</v>
      </c>
      <c r="F61" s="227" t="s">
        <v>203</v>
      </c>
    </row>
    <row r="62" spans="2:6" ht="38.25" thickBot="1" x14ac:dyDescent="0.3">
      <c r="B62" s="21" t="s">
        <v>177</v>
      </c>
      <c r="C62" s="32">
        <f>D62-MAX($D$13:D61)</f>
        <v>2.8299999999999983</v>
      </c>
      <c r="D62" s="32">
        <v>127.158</v>
      </c>
      <c r="E62" s="233" t="s">
        <v>203</v>
      </c>
      <c r="F62" s="234" t="s">
        <v>203</v>
      </c>
    </row>
    <row r="63" spans="2:6" ht="37.5" customHeight="1" thickBot="1" x14ac:dyDescent="0.3">
      <c r="B63" s="132" t="s">
        <v>59</v>
      </c>
      <c r="C63" s="133"/>
      <c r="D63" s="133"/>
      <c r="E63" s="133"/>
      <c r="F63" s="134"/>
    </row>
    <row r="64" spans="2:6" ht="60" customHeight="1" x14ac:dyDescent="0.25">
      <c r="B64" s="28" t="s">
        <v>150</v>
      </c>
      <c r="C64" s="29">
        <f>D64-MAX($D$13:D63)</f>
        <v>0.99399999999998556</v>
      </c>
      <c r="D64" s="29">
        <v>128.15199999999999</v>
      </c>
      <c r="E64" s="142" t="s">
        <v>203</v>
      </c>
      <c r="F64" s="143"/>
    </row>
    <row r="65" spans="2:6" ht="95.25" customHeight="1" x14ac:dyDescent="0.25">
      <c r="B65" s="24" t="s">
        <v>151</v>
      </c>
      <c r="C65" s="27">
        <f>D65-MAX($D$13:D64)</f>
        <v>8.724000000000018</v>
      </c>
      <c r="D65" s="27">
        <v>136.876</v>
      </c>
      <c r="E65" s="136" t="s">
        <v>203</v>
      </c>
      <c r="F65" s="144"/>
    </row>
    <row r="66" spans="2:6" ht="45" customHeight="1" x14ac:dyDescent="0.25">
      <c r="B66" s="24" t="s">
        <v>98</v>
      </c>
      <c r="C66" s="27">
        <f>D66-MAX($D$13:D65)</f>
        <v>1.1500000000000057</v>
      </c>
      <c r="D66" s="27">
        <v>138.02600000000001</v>
      </c>
      <c r="E66" s="145" t="s">
        <v>203</v>
      </c>
      <c r="F66" s="146"/>
    </row>
    <row r="67" spans="2:6" ht="30" customHeight="1" x14ac:dyDescent="0.25">
      <c r="B67" s="24" t="s">
        <v>99</v>
      </c>
      <c r="C67" s="27">
        <f>D67-MAX($D$13:D66)</f>
        <v>2.3319999999999936</v>
      </c>
      <c r="D67" s="27">
        <v>140.358</v>
      </c>
      <c r="E67" s="136" t="s">
        <v>203</v>
      </c>
      <c r="F67" s="144"/>
    </row>
    <row r="68" spans="2:6" ht="30" x14ac:dyDescent="0.25">
      <c r="B68" s="24" t="s">
        <v>185</v>
      </c>
      <c r="C68" s="27">
        <f>D68-MAX($D$13:D67)</f>
        <v>4.828000000000003</v>
      </c>
      <c r="D68" s="27">
        <v>145.18600000000001</v>
      </c>
      <c r="E68" s="22" t="s">
        <v>203</v>
      </c>
      <c r="F68" s="31" t="s">
        <v>203</v>
      </c>
    </row>
    <row r="69" spans="2:6" ht="47.25" x14ac:dyDescent="0.25">
      <c r="B69" s="18" t="s">
        <v>97</v>
      </c>
      <c r="C69" s="27">
        <f>D69-MAX($D$13:D68)</f>
        <v>3.5310000000000059</v>
      </c>
      <c r="D69" s="27">
        <v>148.71700000000001</v>
      </c>
      <c r="E69" s="22" t="s">
        <v>203</v>
      </c>
      <c r="F69" s="31" t="s">
        <v>203</v>
      </c>
    </row>
    <row r="70" spans="2:6" ht="30" x14ac:dyDescent="0.25">
      <c r="B70" s="24" t="s">
        <v>100</v>
      </c>
      <c r="C70" s="27">
        <f>D70-MAX($D$13:D69)</f>
        <v>3.9229999999999734</v>
      </c>
      <c r="D70" s="27">
        <v>152.63999999999999</v>
      </c>
      <c r="E70" s="22" t="s">
        <v>203</v>
      </c>
      <c r="F70" s="47" t="s">
        <v>203</v>
      </c>
    </row>
    <row r="71" spans="2:6" ht="30.75" thickBot="1" x14ac:dyDescent="0.3">
      <c r="B71" s="16" t="s">
        <v>104</v>
      </c>
      <c r="C71" s="27">
        <f>D71-MAX($D$13:D70)</f>
        <v>14.655000000000001</v>
      </c>
      <c r="D71" s="39">
        <v>167.29499999999999</v>
      </c>
      <c r="E71" s="46" t="s">
        <v>203</v>
      </c>
      <c r="F71" s="40" t="s">
        <v>203</v>
      </c>
    </row>
    <row r="72" spans="2:6" ht="37.5" customHeight="1" thickBot="1" x14ac:dyDescent="0.3">
      <c r="B72" s="132" t="s">
        <v>60</v>
      </c>
      <c r="C72" s="133"/>
      <c r="D72" s="133"/>
      <c r="E72" s="133"/>
      <c r="F72" s="134"/>
    </row>
    <row r="73" spans="2:6" ht="30" x14ac:dyDescent="0.25">
      <c r="B73" s="41" t="s">
        <v>103</v>
      </c>
      <c r="C73" s="29">
        <f>D73-MAX($D$13:D72)</f>
        <v>7.3440000000000225</v>
      </c>
      <c r="D73" s="29">
        <v>174.63900000000001</v>
      </c>
      <c r="E73" s="34" t="s">
        <v>203</v>
      </c>
      <c r="F73" s="30" t="s">
        <v>203</v>
      </c>
    </row>
    <row r="74" spans="2:6" ht="30" x14ac:dyDescent="0.25">
      <c r="B74" s="24" t="s">
        <v>105</v>
      </c>
      <c r="C74" s="27">
        <f>D74-MAX($D$13:D73)</f>
        <v>2.3919999999999959</v>
      </c>
      <c r="D74" s="44">
        <v>177.03100000000001</v>
      </c>
      <c r="E74" s="22" t="s">
        <v>203</v>
      </c>
      <c r="F74" s="45" t="s">
        <v>203</v>
      </c>
    </row>
    <row r="75" spans="2:6" ht="30" x14ac:dyDescent="0.25">
      <c r="B75" s="24" t="s">
        <v>101</v>
      </c>
      <c r="C75" s="27">
        <f>D75-MAX($D$13:D74)</f>
        <v>7.507000000000005</v>
      </c>
      <c r="D75" s="27">
        <v>184.53800000000001</v>
      </c>
      <c r="E75" s="22" t="s">
        <v>203</v>
      </c>
      <c r="F75" s="31" t="s">
        <v>203</v>
      </c>
    </row>
    <row r="76" spans="2:6" ht="30.75" thickBot="1" x14ac:dyDescent="0.3">
      <c r="B76" s="16" t="s">
        <v>102</v>
      </c>
      <c r="C76" s="32">
        <f>D76-MAX($D$13:D75)</f>
        <v>2.275999999999982</v>
      </c>
      <c r="D76" s="32">
        <v>186.81399999999999</v>
      </c>
      <c r="E76" s="35" t="s">
        <v>203</v>
      </c>
      <c r="F76" s="33" t="s">
        <v>203</v>
      </c>
    </row>
    <row r="77" spans="2:6" ht="37.5" customHeight="1" thickBot="1" x14ac:dyDescent="0.3">
      <c r="B77" s="139" t="s">
        <v>61</v>
      </c>
      <c r="C77" s="140"/>
      <c r="D77" s="140"/>
      <c r="E77" s="140"/>
      <c r="F77" s="141"/>
    </row>
    <row r="78" spans="2:6" ht="30.75" x14ac:dyDescent="0.25">
      <c r="B78" s="28" t="s">
        <v>69</v>
      </c>
      <c r="C78" s="29">
        <f>D78-MAX($D$13:D76)</f>
        <v>16.490000000000009</v>
      </c>
      <c r="D78" s="29">
        <v>203.304</v>
      </c>
      <c r="E78" s="34" t="s">
        <v>203</v>
      </c>
      <c r="F78" s="239" t="s">
        <v>203</v>
      </c>
    </row>
    <row r="79" spans="2:6" ht="30" x14ac:dyDescent="0.25">
      <c r="B79" s="24" t="s">
        <v>152</v>
      </c>
      <c r="C79" s="27">
        <f>D79-MAX($D$13:D78)</f>
        <v>2.5310000000000059</v>
      </c>
      <c r="D79" s="27">
        <v>205.83500000000001</v>
      </c>
      <c r="E79" s="8" t="s">
        <v>203</v>
      </c>
      <c r="F79" s="31" t="s">
        <v>203</v>
      </c>
    </row>
    <row r="80" spans="2:6" ht="30" x14ac:dyDescent="0.25">
      <c r="B80" s="24" t="s">
        <v>153</v>
      </c>
      <c r="C80" s="27">
        <f>D80-MAX($D$13:D79)</f>
        <v>5.4379999999999882</v>
      </c>
      <c r="D80" s="27">
        <v>211.273</v>
      </c>
      <c r="E80" s="22" t="s">
        <v>203</v>
      </c>
      <c r="F80" s="47" t="s">
        <v>203</v>
      </c>
    </row>
    <row r="81" spans="2:6" ht="30" x14ac:dyDescent="0.25">
      <c r="B81" s="24" t="s">
        <v>154</v>
      </c>
      <c r="C81" s="27">
        <f>D81-MAX($D$13:D80)</f>
        <v>6.7270000000000039</v>
      </c>
      <c r="D81" s="27">
        <v>218</v>
      </c>
      <c r="E81" s="22" t="s">
        <v>203</v>
      </c>
      <c r="F81" s="31" t="s">
        <v>203</v>
      </c>
    </row>
    <row r="82" spans="2:6" ht="30" x14ac:dyDescent="0.25">
      <c r="B82" s="24" t="s">
        <v>155</v>
      </c>
      <c r="C82" s="27">
        <f>D82-MAX($D$13:D81)</f>
        <v>1.695999999999998</v>
      </c>
      <c r="D82" s="27">
        <v>219.696</v>
      </c>
      <c r="E82" s="22" t="s">
        <v>203</v>
      </c>
      <c r="F82" s="31" t="s">
        <v>203</v>
      </c>
    </row>
    <row r="83" spans="2:6" ht="30" x14ac:dyDescent="0.25">
      <c r="B83" s="24" t="s">
        <v>157</v>
      </c>
      <c r="C83" s="27">
        <f>D83-MAX($D$13:D82)</f>
        <v>3.1570000000000107</v>
      </c>
      <c r="D83" s="27">
        <v>222.85300000000001</v>
      </c>
      <c r="E83" s="22" t="s">
        <v>203</v>
      </c>
      <c r="F83" s="31" t="s">
        <v>203</v>
      </c>
    </row>
    <row r="84" spans="2:6" ht="30" x14ac:dyDescent="0.25">
      <c r="B84" s="24" t="s">
        <v>156</v>
      </c>
      <c r="C84" s="27">
        <f>D84-MAX($D$13:D83)</f>
        <v>0.87999999999999545</v>
      </c>
      <c r="D84" s="27">
        <v>223.733</v>
      </c>
      <c r="E84" s="22" t="s">
        <v>203</v>
      </c>
      <c r="F84" s="31" t="s">
        <v>203</v>
      </c>
    </row>
    <row r="85" spans="2:6" ht="30.75" customHeight="1" x14ac:dyDescent="0.25">
      <c r="B85" s="24" t="s">
        <v>158</v>
      </c>
      <c r="C85" s="27">
        <f>D85-MAX($D$13:D84)</f>
        <v>4.0229999999999961</v>
      </c>
      <c r="D85" s="27">
        <v>227.756</v>
      </c>
      <c r="E85" s="136" t="s">
        <v>203</v>
      </c>
      <c r="F85" s="137"/>
    </row>
    <row r="86" spans="2:6" ht="30" x14ac:dyDescent="0.25">
      <c r="B86" s="24" t="s">
        <v>186</v>
      </c>
      <c r="C86" s="27">
        <f>D86-MAX($D$13:D85)</f>
        <v>9.0440000000000111</v>
      </c>
      <c r="D86" s="27">
        <v>236.8</v>
      </c>
      <c r="E86" s="37" t="s">
        <v>203</v>
      </c>
      <c r="F86" s="31" t="s">
        <v>203</v>
      </c>
    </row>
    <row r="87" spans="2:6" ht="30" x14ac:dyDescent="0.25">
      <c r="B87" s="15" t="s">
        <v>109</v>
      </c>
      <c r="C87" s="27">
        <f>D87-MAX($D$13:D86)</f>
        <v>1.1469999999999914</v>
      </c>
      <c r="D87" s="27">
        <v>237.947</v>
      </c>
      <c r="E87" s="22" t="s">
        <v>203</v>
      </c>
      <c r="F87" s="31" t="s">
        <v>203</v>
      </c>
    </row>
    <row r="88" spans="2:6" ht="29.25" customHeight="1" x14ac:dyDescent="0.25">
      <c r="B88" s="24" t="s">
        <v>106</v>
      </c>
      <c r="C88" s="27">
        <f>D88-MAX($D$13:D87)</f>
        <v>0.91399999999998727</v>
      </c>
      <c r="D88" s="27">
        <v>238.86099999999999</v>
      </c>
      <c r="E88" s="138" t="s">
        <v>203</v>
      </c>
      <c r="F88" s="137"/>
    </row>
    <row r="89" spans="2:6" ht="30" customHeight="1" x14ac:dyDescent="0.25">
      <c r="B89" s="50" t="s">
        <v>107</v>
      </c>
      <c r="C89" s="27">
        <f>D89-MAX($D$13:D88)</f>
        <v>2.7180000000000177</v>
      </c>
      <c r="D89" s="51">
        <v>241.57900000000001</v>
      </c>
      <c r="E89" s="138" t="s">
        <v>203</v>
      </c>
      <c r="F89" s="137"/>
    </row>
    <row r="90" spans="2:6" ht="30.75" thickBot="1" x14ac:dyDescent="0.3">
      <c r="B90" s="15" t="s">
        <v>108</v>
      </c>
      <c r="C90" s="27">
        <f>D90-MAX($D$13:D89)</f>
        <v>1.5310000000000059</v>
      </c>
      <c r="D90" s="51">
        <v>243.11</v>
      </c>
      <c r="E90" s="43" t="s">
        <v>203</v>
      </c>
      <c r="F90" s="52" t="s">
        <v>203</v>
      </c>
    </row>
    <row r="91" spans="2:6" ht="37.5" customHeight="1" thickBot="1" x14ac:dyDescent="0.3">
      <c r="B91" s="132" t="s">
        <v>62</v>
      </c>
      <c r="C91" s="133"/>
      <c r="D91" s="133"/>
      <c r="E91" s="133"/>
      <c r="F91" s="134"/>
    </row>
    <row r="92" spans="2:6" ht="30" x14ac:dyDescent="0.25">
      <c r="B92" s="28" t="s">
        <v>187</v>
      </c>
      <c r="C92" s="27">
        <f>D92-MAX($D$13:D91)</f>
        <v>4.8329999999999984</v>
      </c>
      <c r="D92" s="29">
        <v>247.94300000000001</v>
      </c>
      <c r="E92" s="34" t="s">
        <v>203</v>
      </c>
      <c r="F92" s="30" t="s">
        <v>203</v>
      </c>
    </row>
    <row r="93" spans="2:6" ht="30" x14ac:dyDescent="0.25">
      <c r="B93" s="15" t="s">
        <v>169</v>
      </c>
      <c r="C93" s="27">
        <f>D93-MAX($D$13:D92)</f>
        <v>3.2599999999999909</v>
      </c>
      <c r="D93" s="27">
        <v>251.203</v>
      </c>
      <c r="E93" s="22" t="s">
        <v>203</v>
      </c>
      <c r="F93" s="31" t="s">
        <v>203</v>
      </c>
    </row>
    <row r="94" spans="2:6" ht="30" x14ac:dyDescent="0.25">
      <c r="B94" s="24" t="s">
        <v>159</v>
      </c>
      <c r="C94" s="27">
        <f>D94-MAX($D$13:D93)</f>
        <v>0.95599999999998886</v>
      </c>
      <c r="D94" s="27">
        <v>252.15899999999999</v>
      </c>
      <c r="E94" s="22" t="s">
        <v>203</v>
      </c>
      <c r="F94" s="31" t="s">
        <v>203</v>
      </c>
    </row>
    <row r="95" spans="2:6" ht="30" x14ac:dyDescent="0.25">
      <c r="B95" s="24" t="s">
        <v>160</v>
      </c>
      <c r="C95" s="27">
        <f>D95-MAX($D$13:D94)</f>
        <v>2.1270000000000095</v>
      </c>
      <c r="D95" s="27">
        <v>254.286</v>
      </c>
      <c r="E95" s="22" t="s">
        <v>203</v>
      </c>
      <c r="F95" s="31" t="s">
        <v>203</v>
      </c>
    </row>
    <row r="96" spans="2:6" ht="30" customHeight="1" x14ac:dyDescent="0.25">
      <c r="B96" s="24" t="s">
        <v>0</v>
      </c>
      <c r="C96" s="27">
        <f>D96-MAX($D$13:D95)</f>
        <v>2.8419999999999845</v>
      </c>
      <c r="D96" s="27">
        <v>257.12799999999999</v>
      </c>
      <c r="E96" s="138" t="s">
        <v>203</v>
      </c>
      <c r="F96" s="137"/>
    </row>
    <row r="97" spans="2:6" ht="30" x14ac:dyDescent="0.25">
      <c r="B97" s="24" t="s">
        <v>110</v>
      </c>
      <c r="C97" s="27">
        <f>D97-MAX($D$13:D96)</f>
        <v>1.61099999999999</v>
      </c>
      <c r="D97" s="27">
        <v>258.73899999999998</v>
      </c>
      <c r="E97" s="22" t="s">
        <v>203</v>
      </c>
      <c r="F97" s="31" t="s">
        <v>203</v>
      </c>
    </row>
    <row r="98" spans="2:6" ht="30" x14ac:dyDescent="0.25">
      <c r="B98" s="24" t="s">
        <v>111</v>
      </c>
      <c r="C98" s="27">
        <f>D98-MAX($D$13:D97)</f>
        <v>1.91700000000003</v>
      </c>
      <c r="D98" s="27">
        <v>260.65600000000001</v>
      </c>
      <c r="E98" s="22" t="s">
        <v>203</v>
      </c>
      <c r="F98" s="31" t="s">
        <v>203</v>
      </c>
    </row>
    <row r="99" spans="2:6" ht="37.5" x14ac:dyDescent="0.25">
      <c r="B99" s="20" t="s">
        <v>178</v>
      </c>
      <c r="C99" s="27">
        <f>D99-MAX($D$13:D98)</f>
        <v>2.4139999999999873</v>
      </c>
      <c r="D99" s="27">
        <v>263.07</v>
      </c>
      <c r="E99" s="22" t="s">
        <v>203</v>
      </c>
      <c r="F99" s="49" t="s">
        <v>203</v>
      </c>
    </row>
    <row r="100" spans="2:6" ht="47.25" x14ac:dyDescent="0.25">
      <c r="B100" s="18" t="s">
        <v>112</v>
      </c>
      <c r="C100" s="27">
        <f>D100-MAX($D$13:D99)</f>
        <v>3.4449999999999932</v>
      </c>
      <c r="D100" s="27">
        <v>266.51499999999999</v>
      </c>
      <c r="E100" s="22" t="s">
        <v>203</v>
      </c>
      <c r="F100" s="49" t="s">
        <v>203</v>
      </c>
    </row>
    <row r="101" spans="2:6" ht="30" x14ac:dyDescent="0.25">
      <c r="B101" s="24" t="s">
        <v>162</v>
      </c>
      <c r="C101" s="27">
        <f>D101-MAX($D$13:D100)</f>
        <v>1.8380000000000223</v>
      </c>
      <c r="D101" s="27">
        <v>268.35300000000001</v>
      </c>
      <c r="E101" s="22" t="s">
        <v>203</v>
      </c>
      <c r="F101" s="31" t="s">
        <v>203</v>
      </c>
    </row>
    <row r="102" spans="2:6" ht="30" x14ac:dyDescent="0.25">
      <c r="B102" s="24" t="s">
        <v>161</v>
      </c>
      <c r="C102" s="27">
        <f>D102-MAX($D$13:D101)</f>
        <v>0.77999999999997272</v>
      </c>
      <c r="D102" s="27">
        <v>269.13299999999998</v>
      </c>
      <c r="E102" s="22" t="s">
        <v>203</v>
      </c>
      <c r="F102" s="31" t="s">
        <v>203</v>
      </c>
    </row>
    <row r="103" spans="2:6" ht="30" x14ac:dyDescent="0.25">
      <c r="B103" s="24" t="s">
        <v>163</v>
      </c>
      <c r="C103" s="27">
        <f>D103-MAX($D$13:D102)</f>
        <v>1.7730000000000246</v>
      </c>
      <c r="D103" s="27">
        <v>270.90600000000001</v>
      </c>
      <c r="E103" s="22" t="s">
        <v>203</v>
      </c>
      <c r="F103" s="31" t="s">
        <v>203</v>
      </c>
    </row>
    <row r="104" spans="2:6" ht="32.25" thickBot="1" x14ac:dyDescent="0.3">
      <c r="B104" s="18" t="s">
        <v>179</v>
      </c>
      <c r="C104" s="27">
        <f>D104-MAX($D$13:D103)</f>
        <v>3.632000000000005</v>
      </c>
      <c r="D104" s="32">
        <v>274.53800000000001</v>
      </c>
      <c r="E104" s="53" t="s">
        <v>203</v>
      </c>
      <c r="F104" s="48" t="s">
        <v>203</v>
      </c>
    </row>
    <row r="105" spans="2:6" ht="37.5" customHeight="1" thickBot="1" x14ac:dyDescent="0.3">
      <c r="B105" s="132" t="s">
        <v>63</v>
      </c>
      <c r="C105" s="133"/>
      <c r="D105" s="133"/>
      <c r="E105" s="133"/>
      <c r="F105" s="134"/>
    </row>
    <row r="106" spans="2:6" x14ac:dyDescent="0.25">
      <c r="B106" s="54" t="s">
        <v>188</v>
      </c>
      <c r="C106" s="27">
        <f>D106-MAX($D$13:D105)</f>
        <v>2.214999999999975</v>
      </c>
      <c r="D106" s="27">
        <v>276.75299999999999</v>
      </c>
      <c r="E106" s="10" t="s">
        <v>189</v>
      </c>
      <c r="F106" s="45"/>
    </row>
    <row r="107" spans="2:6" x14ac:dyDescent="0.25">
      <c r="B107" s="24" t="s">
        <v>191</v>
      </c>
      <c r="C107" s="27">
        <f>D107-MAX($D$13:D106)</f>
        <v>2.5080000000000382</v>
      </c>
      <c r="D107" s="27">
        <v>279.26100000000002</v>
      </c>
      <c r="E107" s="22" t="s">
        <v>190</v>
      </c>
      <c r="F107" s="31"/>
    </row>
    <row r="108" spans="2:6" ht="75" x14ac:dyDescent="0.25">
      <c r="B108" s="24" t="s">
        <v>68</v>
      </c>
      <c r="C108" s="27">
        <f>D108-MAX($D$13:D107)</f>
        <v>3.7109999999999559</v>
      </c>
      <c r="D108" s="27">
        <v>282.97199999999998</v>
      </c>
      <c r="E108" s="22" t="s">
        <v>114</v>
      </c>
      <c r="F108" s="31" t="s">
        <v>1</v>
      </c>
    </row>
    <row r="109" spans="2:6" ht="30.75" thickBot="1" x14ac:dyDescent="0.3">
      <c r="B109" s="38" t="s">
        <v>113</v>
      </c>
      <c r="C109" s="27">
        <f>D109-MAX($D$13:D108)</f>
        <v>14.562000000000012</v>
      </c>
      <c r="D109" s="39">
        <v>297.53399999999999</v>
      </c>
      <c r="E109" s="46" t="s">
        <v>115</v>
      </c>
      <c r="F109" s="40" t="s">
        <v>3</v>
      </c>
    </row>
    <row r="110" spans="2:6" ht="37.5" customHeight="1" thickBot="1" x14ac:dyDescent="0.3">
      <c r="B110" s="132" t="s">
        <v>199</v>
      </c>
      <c r="C110" s="133"/>
      <c r="D110" s="133"/>
      <c r="E110" s="133"/>
      <c r="F110" s="134"/>
    </row>
    <row r="111" spans="2:6" ht="30" x14ac:dyDescent="0.25">
      <c r="B111" s="28" t="s">
        <v>116</v>
      </c>
      <c r="C111" s="27">
        <f>D111-MAX($D$13:D110)</f>
        <v>4.1240000000000236</v>
      </c>
      <c r="D111" s="29">
        <v>301.65800000000002</v>
      </c>
      <c r="E111" s="34" t="s">
        <v>203</v>
      </c>
      <c r="F111" s="30" t="s">
        <v>203</v>
      </c>
    </row>
    <row r="112" spans="2:6" ht="30" x14ac:dyDescent="0.25">
      <c r="B112" s="54" t="s">
        <v>117</v>
      </c>
      <c r="C112" s="27">
        <f>D112-MAX($D$13:D111)</f>
        <v>3.132000000000005</v>
      </c>
      <c r="D112" s="44">
        <v>304.79000000000002</v>
      </c>
      <c r="E112" s="10" t="s">
        <v>203</v>
      </c>
      <c r="F112" s="45" t="s">
        <v>203</v>
      </c>
    </row>
    <row r="113" spans="2:6" ht="30" x14ac:dyDescent="0.25">
      <c r="B113" s="54" t="s">
        <v>118</v>
      </c>
      <c r="C113" s="27">
        <f>D113-MAX($D$13:D112)</f>
        <v>10.463999999999999</v>
      </c>
      <c r="D113" s="44">
        <v>315.25400000000002</v>
      </c>
      <c r="E113" s="22" t="s">
        <v>203</v>
      </c>
      <c r="F113" s="45" t="s">
        <v>203</v>
      </c>
    </row>
    <row r="114" spans="2:6" ht="30" x14ac:dyDescent="0.25">
      <c r="B114" s="54" t="s">
        <v>119</v>
      </c>
      <c r="C114" s="27">
        <f>D114-MAX($D$13:D113)</f>
        <v>5.3340000000000032</v>
      </c>
      <c r="D114" s="44">
        <v>320.58800000000002</v>
      </c>
      <c r="E114" s="22" t="s">
        <v>203</v>
      </c>
      <c r="F114" s="45" t="s">
        <v>203</v>
      </c>
    </row>
    <row r="115" spans="2:6" ht="30" x14ac:dyDescent="0.25">
      <c r="B115" s="54" t="s">
        <v>192</v>
      </c>
      <c r="C115" s="27">
        <f>D115-MAX($D$13:D114)</f>
        <v>2.2699999999999818</v>
      </c>
      <c r="D115" s="44">
        <v>322.858</v>
      </c>
      <c r="E115" s="22" t="s">
        <v>203</v>
      </c>
      <c r="F115" s="45" t="s">
        <v>203</v>
      </c>
    </row>
    <row r="116" spans="2:6" ht="30" x14ac:dyDescent="0.25">
      <c r="B116" s="54" t="s">
        <v>120</v>
      </c>
      <c r="C116" s="27">
        <f>D116-MAX($D$13:D115)</f>
        <v>3.0509999999999877</v>
      </c>
      <c r="D116" s="44">
        <v>325.90899999999999</v>
      </c>
      <c r="E116" s="22" t="s">
        <v>203</v>
      </c>
      <c r="F116" s="45" t="s">
        <v>203</v>
      </c>
    </row>
    <row r="117" spans="2:6" ht="75" customHeight="1" x14ac:dyDescent="0.25">
      <c r="B117" s="54" t="s">
        <v>193</v>
      </c>
      <c r="C117" s="27">
        <f>D117-MAX($D$13:D116)</f>
        <v>2.1589999999999918</v>
      </c>
      <c r="D117" s="44">
        <v>328.06799999999998</v>
      </c>
      <c r="E117" s="136" t="s">
        <v>203</v>
      </c>
      <c r="F117" s="137"/>
    </row>
    <row r="118" spans="2:6" ht="30" x14ac:dyDescent="0.25">
      <c r="B118" s="54" t="s">
        <v>121</v>
      </c>
      <c r="C118" s="27">
        <f>D118-MAX($D$13:D117)</f>
        <v>5.3360000000000127</v>
      </c>
      <c r="D118" s="44">
        <v>333.404</v>
      </c>
      <c r="E118" s="156" t="s">
        <v>203</v>
      </c>
      <c r="F118" s="157"/>
    </row>
    <row r="119" spans="2:6" ht="30" x14ac:dyDescent="0.25">
      <c r="B119" s="24" t="s">
        <v>66</v>
      </c>
      <c r="C119" s="27">
        <f>D119-MAX($D$13:D118)</f>
        <v>1.1960000000000264</v>
      </c>
      <c r="D119" s="27">
        <v>334.6</v>
      </c>
      <c r="E119" s="22" t="s">
        <v>203</v>
      </c>
      <c r="F119" s="31" t="s">
        <v>203</v>
      </c>
    </row>
    <row r="120" spans="2:6" ht="45" customHeight="1" x14ac:dyDescent="0.25">
      <c r="B120" s="24" t="s">
        <v>67</v>
      </c>
      <c r="C120" s="27">
        <f>D120-MAX($D$13:D119)</f>
        <v>2.5999999999999659</v>
      </c>
      <c r="D120" s="27">
        <v>337.2</v>
      </c>
      <c r="E120" s="136" t="s">
        <v>203</v>
      </c>
      <c r="F120" s="137"/>
    </row>
    <row r="121" spans="2:6" ht="32.25" thickBot="1" x14ac:dyDescent="0.3">
      <c r="B121" s="19" t="s">
        <v>96</v>
      </c>
      <c r="C121" s="32">
        <f>D121-MAX($D$13:D120)</f>
        <v>1.5629999999999882</v>
      </c>
      <c r="D121" s="32">
        <v>338.76299999999998</v>
      </c>
      <c r="E121" s="53" t="s">
        <v>203</v>
      </c>
      <c r="F121" s="33" t="s">
        <v>203</v>
      </c>
    </row>
    <row r="122" spans="2:6" ht="37.5" customHeight="1" thickBot="1" x14ac:dyDescent="0.3">
      <c r="B122" s="158" t="s">
        <v>200</v>
      </c>
      <c r="C122" s="159"/>
      <c r="D122" s="159"/>
      <c r="E122" s="159"/>
      <c r="F122" s="160"/>
    </row>
    <row r="123" spans="2:6" ht="105" customHeight="1" x14ac:dyDescent="0.25">
      <c r="B123" s="54" t="s">
        <v>195</v>
      </c>
      <c r="C123" s="44">
        <f>D123-MAX($D$13:D122)</f>
        <v>1.3330000000000268</v>
      </c>
      <c r="D123" s="44">
        <v>340.096</v>
      </c>
      <c r="E123" s="135" t="s">
        <v>203</v>
      </c>
      <c r="F123" s="131"/>
    </row>
    <row r="124" spans="2:6" ht="45" x14ac:dyDescent="0.25">
      <c r="B124" s="24" t="s">
        <v>194</v>
      </c>
      <c r="C124" s="27">
        <f>D124-MAX($D$13:D123)</f>
        <v>5.8709999999999809</v>
      </c>
      <c r="D124" s="27">
        <v>345.96699999999998</v>
      </c>
      <c r="E124" s="136" t="s">
        <v>203</v>
      </c>
      <c r="F124" s="137"/>
    </row>
    <row r="125" spans="2:6" ht="30" x14ac:dyDescent="0.25">
      <c r="B125" s="24" t="s">
        <v>70</v>
      </c>
      <c r="C125" s="27">
        <f>D125-MAX($D$13:D124)</f>
        <v>0.97599999999999909</v>
      </c>
      <c r="D125" s="27">
        <v>346.94299999999998</v>
      </c>
      <c r="E125" s="22" t="s">
        <v>203</v>
      </c>
      <c r="F125" s="31" t="s">
        <v>203</v>
      </c>
    </row>
    <row r="126" spans="2:6" ht="30" x14ac:dyDescent="0.25">
      <c r="B126" s="24" t="s">
        <v>71</v>
      </c>
      <c r="C126" s="27">
        <f>D126-MAX($D$13:D125)</f>
        <v>5.5250000000000341</v>
      </c>
      <c r="D126" s="27">
        <v>352.46800000000002</v>
      </c>
      <c r="E126" s="22" t="s">
        <v>203</v>
      </c>
      <c r="F126" s="47" t="s">
        <v>203</v>
      </c>
    </row>
    <row r="127" spans="2:6" ht="30" x14ac:dyDescent="0.25">
      <c r="B127" s="24" t="s">
        <v>72</v>
      </c>
      <c r="C127" s="27">
        <f>D127-MAX($D$13:D126)</f>
        <v>4.3509999999999991</v>
      </c>
      <c r="D127" s="27">
        <v>356.81900000000002</v>
      </c>
      <c r="E127" s="22" t="s">
        <v>203</v>
      </c>
      <c r="F127" s="31" t="s">
        <v>203</v>
      </c>
    </row>
    <row r="128" spans="2:6" ht="30" x14ac:dyDescent="0.25">
      <c r="B128" s="24" t="s">
        <v>79</v>
      </c>
      <c r="C128" s="27">
        <f>D128-MAX($D$13:D127)</f>
        <v>3.0500000000000114</v>
      </c>
      <c r="D128" s="27">
        <v>359.86900000000003</v>
      </c>
      <c r="E128" s="22" t="s">
        <v>203</v>
      </c>
      <c r="F128" s="31" t="s">
        <v>203</v>
      </c>
    </row>
    <row r="129" spans="2:6" ht="30" x14ac:dyDescent="0.25">
      <c r="B129" s="24" t="s">
        <v>73</v>
      </c>
      <c r="C129" s="27">
        <f>D129-MAX($D$13:D128)</f>
        <v>5.5789999999999509</v>
      </c>
      <c r="D129" s="27">
        <v>365.44799999999998</v>
      </c>
      <c r="E129" s="22" t="s">
        <v>203</v>
      </c>
      <c r="F129" s="31" t="s">
        <v>203</v>
      </c>
    </row>
    <row r="130" spans="2:6" ht="30" x14ac:dyDescent="0.25">
      <c r="B130" s="24" t="s">
        <v>80</v>
      </c>
      <c r="C130" s="27">
        <f>D130-MAX($D$13:D129)</f>
        <v>4.2150000000000318</v>
      </c>
      <c r="D130" s="27">
        <v>369.66300000000001</v>
      </c>
      <c r="E130" s="22" t="s">
        <v>203</v>
      </c>
      <c r="F130" s="47" t="s">
        <v>203</v>
      </c>
    </row>
    <row r="131" spans="2:6" ht="30.75" thickBot="1" x14ac:dyDescent="0.3">
      <c r="B131" s="36" t="s">
        <v>74</v>
      </c>
      <c r="C131" s="32">
        <f>D131-MAX($D$13:D130)</f>
        <v>2.2849999999999682</v>
      </c>
      <c r="D131" s="32">
        <v>371.94799999999998</v>
      </c>
      <c r="E131" s="35" t="s">
        <v>203</v>
      </c>
      <c r="F131" s="240" t="s">
        <v>203</v>
      </c>
    </row>
    <row r="132" spans="2:6" ht="37.5" customHeight="1" thickBot="1" x14ac:dyDescent="0.3">
      <c r="B132" s="151" t="s">
        <v>201</v>
      </c>
      <c r="C132" s="152"/>
      <c r="D132" s="152"/>
      <c r="E132" s="152"/>
      <c r="F132" s="153"/>
    </row>
    <row r="133" spans="2:6" ht="30" x14ac:dyDescent="0.25">
      <c r="B133" s="54" t="s">
        <v>75</v>
      </c>
      <c r="C133" s="44">
        <f>D133-MAX($D$13:D132)</f>
        <v>6.9210000000000491</v>
      </c>
      <c r="D133" s="44">
        <v>378.86900000000003</v>
      </c>
      <c r="E133" s="10" t="s">
        <v>203</v>
      </c>
      <c r="F133" s="45" t="s">
        <v>203</v>
      </c>
    </row>
    <row r="134" spans="2:6" ht="46.5" x14ac:dyDescent="0.25">
      <c r="B134" s="24" t="s">
        <v>82</v>
      </c>
      <c r="C134" s="27">
        <f>D134-MAX($D$13:D133)</f>
        <v>4.0839999999999463</v>
      </c>
      <c r="D134" s="27">
        <v>382.95299999999997</v>
      </c>
      <c r="E134" s="22" t="s">
        <v>203</v>
      </c>
      <c r="F134" s="47" t="s">
        <v>203</v>
      </c>
    </row>
    <row r="135" spans="2:6" ht="30" x14ac:dyDescent="0.25">
      <c r="B135" s="24" t="s">
        <v>76</v>
      </c>
      <c r="C135" s="27">
        <f>D135-MAX($D$13:D134)</f>
        <v>3.0030000000000427</v>
      </c>
      <c r="D135" s="27">
        <v>385.95600000000002</v>
      </c>
      <c r="E135" s="22" t="s">
        <v>203</v>
      </c>
      <c r="F135" s="31" t="s">
        <v>203</v>
      </c>
    </row>
    <row r="136" spans="2:6" ht="30" x14ac:dyDescent="0.25">
      <c r="B136" s="24" t="s">
        <v>77</v>
      </c>
      <c r="C136" s="27">
        <f>D136-MAX($D$13:D135)</f>
        <v>1.8839999999999577</v>
      </c>
      <c r="D136" s="27">
        <v>387.84</v>
      </c>
      <c r="E136" s="22" t="s">
        <v>203</v>
      </c>
      <c r="F136" s="31" t="s">
        <v>203</v>
      </c>
    </row>
    <row r="137" spans="2:6" ht="30" x14ac:dyDescent="0.25">
      <c r="B137" s="24" t="s">
        <v>84</v>
      </c>
      <c r="C137" s="27">
        <f>D137-MAX($D$13:D136)</f>
        <v>4.2960000000000491</v>
      </c>
      <c r="D137" s="27">
        <v>392.13600000000002</v>
      </c>
      <c r="E137" s="22" t="s">
        <v>203</v>
      </c>
      <c r="F137" s="31" t="s">
        <v>203</v>
      </c>
    </row>
    <row r="138" spans="2:6" ht="30" x14ac:dyDescent="0.25">
      <c r="B138" s="24" t="s">
        <v>78</v>
      </c>
      <c r="C138" s="27">
        <f>D138-MAX($D$13:D137)</f>
        <v>3.6299999999999955</v>
      </c>
      <c r="D138" s="27">
        <v>395.76600000000002</v>
      </c>
      <c r="E138" s="22" t="s">
        <v>203</v>
      </c>
      <c r="F138" s="31" t="s">
        <v>203</v>
      </c>
    </row>
    <row r="139" spans="2:6" x14ac:dyDescent="0.25">
      <c r="B139" s="24" t="s">
        <v>81</v>
      </c>
      <c r="C139" s="27">
        <f>D139-MAX($D$13:D138)</f>
        <v>4.6370000000000005</v>
      </c>
      <c r="D139" s="27">
        <v>400.40300000000002</v>
      </c>
      <c r="E139" s="154" t="s">
        <v>203</v>
      </c>
      <c r="F139" s="31" t="s">
        <v>203</v>
      </c>
    </row>
    <row r="140" spans="2:6" ht="15.75" thickBot="1" x14ac:dyDescent="0.3">
      <c r="B140" s="36" t="s">
        <v>124</v>
      </c>
      <c r="C140" s="32">
        <f>D140-MAX($D$13:D139)</f>
        <v>0.81599999999997408</v>
      </c>
      <c r="D140" s="32">
        <v>401.21899999999999</v>
      </c>
      <c r="E140" s="155"/>
      <c r="F140" s="33" t="s">
        <v>203</v>
      </c>
    </row>
    <row r="141" spans="2:6" ht="37.5" customHeight="1" thickBot="1" x14ac:dyDescent="0.3">
      <c r="B141" s="151" t="s">
        <v>202</v>
      </c>
      <c r="C141" s="152"/>
      <c r="D141" s="152"/>
      <c r="E141" s="152"/>
      <c r="F141" s="153"/>
    </row>
    <row r="142" spans="2:6" ht="6" customHeight="1" x14ac:dyDescent="0.25">
      <c r="B142" s="150" t="s">
        <v>85</v>
      </c>
      <c r="C142" s="150"/>
      <c r="D142" s="150"/>
      <c r="E142" s="150"/>
      <c r="F142" s="150"/>
    </row>
    <row r="143" spans="2:6" x14ac:dyDescent="0.25">
      <c r="B143" s="147" t="s">
        <v>89</v>
      </c>
      <c r="C143" s="147"/>
      <c r="D143" s="147"/>
      <c r="E143" s="147"/>
      <c r="F143" s="147"/>
    </row>
    <row r="144" spans="2:6" x14ac:dyDescent="0.25">
      <c r="B144" s="148" t="s">
        <v>86</v>
      </c>
      <c r="C144" s="148"/>
      <c r="D144" s="148"/>
      <c r="E144" s="148"/>
      <c r="F144" s="148"/>
    </row>
    <row r="145" spans="2:6" x14ac:dyDescent="0.25">
      <c r="B145" s="148" t="s">
        <v>87</v>
      </c>
      <c r="C145" s="148"/>
      <c r="D145" s="148"/>
      <c r="E145" s="148"/>
      <c r="F145" s="148"/>
    </row>
    <row r="146" spans="2:6" x14ac:dyDescent="0.25">
      <c r="B146" s="148"/>
      <c r="C146" s="148"/>
      <c r="D146" s="148"/>
      <c r="E146" s="148"/>
      <c r="F146" s="148"/>
    </row>
    <row r="147" spans="2:6" x14ac:dyDescent="0.25">
      <c r="B147" s="149" t="s">
        <v>88</v>
      </c>
      <c r="C147" s="149"/>
      <c r="D147" s="149"/>
      <c r="E147" s="149"/>
      <c r="F147" s="149"/>
    </row>
  </sheetData>
  <mergeCells count="47">
    <mergeCell ref="B7:B8"/>
    <mergeCell ref="C8:E8"/>
    <mergeCell ref="C7:E7"/>
    <mergeCell ref="B2:D2"/>
    <mergeCell ref="B22:F22"/>
    <mergeCell ref="C11:D11"/>
    <mergeCell ref="B11:B12"/>
    <mergeCell ref="E11:E12"/>
    <mergeCell ref="F11:F12"/>
    <mergeCell ref="B1:D1"/>
    <mergeCell ref="E2:F2"/>
    <mergeCell ref="E1:F1"/>
    <mergeCell ref="C6:E6"/>
    <mergeCell ref="C5:E5"/>
    <mergeCell ref="B3:E3"/>
    <mergeCell ref="E88:F88"/>
    <mergeCell ref="B143:F143"/>
    <mergeCell ref="B144:F144"/>
    <mergeCell ref="B145:F146"/>
    <mergeCell ref="B147:F147"/>
    <mergeCell ref="B91:F91"/>
    <mergeCell ref="B142:F142"/>
    <mergeCell ref="B141:F141"/>
    <mergeCell ref="E117:F117"/>
    <mergeCell ref="E120:F120"/>
    <mergeCell ref="E139:E140"/>
    <mergeCell ref="B132:F132"/>
    <mergeCell ref="E118:F118"/>
    <mergeCell ref="B110:F110"/>
    <mergeCell ref="B122:F122"/>
    <mergeCell ref="E96:F96"/>
    <mergeCell ref="F29:F31"/>
    <mergeCell ref="F49:F50"/>
    <mergeCell ref="B105:F105"/>
    <mergeCell ref="E123:F123"/>
    <mergeCell ref="E124:F124"/>
    <mergeCell ref="E89:F89"/>
    <mergeCell ref="B41:F41"/>
    <mergeCell ref="B63:F63"/>
    <mergeCell ref="B77:F77"/>
    <mergeCell ref="E64:F64"/>
    <mergeCell ref="E65:F65"/>
    <mergeCell ref="E66:F66"/>
    <mergeCell ref="E67:F67"/>
    <mergeCell ref="B72:F72"/>
    <mergeCell ref="E85:F85"/>
    <mergeCell ref="E54:F54"/>
  </mergeCells>
  <hyperlinks>
    <hyperlink ref="B2" r:id="rId1"/>
    <hyperlink ref="E2" r:id="rId2"/>
  </hyperlinks>
  <printOptions horizontalCentered="1" verticalCentered="1"/>
  <pageMargins left="0" right="0" top="0" bottom="0" header="0" footer="0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19" workbookViewId="0">
      <selection activeCell="C41" sqref="C41"/>
    </sheetView>
  </sheetViews>
  <sheetFormatPr baseColWidth="10" defaultRowHeight="15.75" x14ac:dyDescent="0.25"/>
  <cols>
    <col min="1" max="1" width="4.85546875" style="55" customWidth="1"/>
    <col min="2" max="2" width="15.140625" customWidth="1"/>
    <col min="3" max="3" width="10.42578125" customWidth="1"/>
    <col min="4" max="4" width="5" customWidth="1"/>
    <col min="5" max="6" width="8.7109375" customWidth="1"/>
    <col min="7" max="7" width="17.7109375" customWidth="1"/>
    <col min="10" max="11" width="9.42578125" customWidth="1"/>
    <col min="12" max="12" width="3.140625" style="55" customWidth="1"/>
    <col min="13" max="13" width="8.28515625" style="57" customWidth="1"/>
    <col min="14" max="14" width="52.140625" style="55" customWidth="1"/>
    <col min="15" max="16384" width="11.42578125" style="55"/>
  </cols>
  <sheetData>
    <row r="1" spans="1:19" ht="15.75" customHeight="1" thickBot="1" x14ac:dyDescent="0.3">
      <c r="B1" s="58" t="s">
        <v>93</v>
      </c>
      <c r="C1" s="59"/>
      <c r="D1" s="181"/>
      <c r="E1" s="181"/>
      <c r="F1" s="181"/>
      <c r="G1" s="181"/>
      <c r="H1" s="60"/>
      <c r="I1" s="61" t="s">
        <v>94</v>
      </c>
      <c r="J1" s="182"/>
      <c r="K1" s="183"/>
    </row>
    <row r="2" spans="1:19" ht="4.5" customHeight="1" thickBot="1" x14ac:dyDescent="0.3">
      <c r="B2" s="62"/>
      <c r="C2" s="62"/>
      <c r="D2" s="62"/>
      <c r="E2" s="63"/>
      <c r="F2" s="63"/>
      <c r="G2" s="63"/>
      <c r="H2" s="62"/>
      <c r="I2" s="64"/>
      <c r="J2" s="63"/>
      <c r="K2" s="63"/>
      <c r="M2" s="65"/>
    </row>
    <row r="3" spans="1:19" ht="32.25" customHeight="1" x14ac:dyDescent="0.25">
      <c r="B3" s="184" t="s">
        <v>95</v>
      </c>
      <c r="C3" s="185"/>
      <c r="D3" s="186" t="s">
        <v>10</v>
      </c>
      <c r="E3" s="186"/>
      <c r="F3" s="186"/>
      <c r="G3" s="186"/>
      <c r="H3" s="62" t="s">
        <v>11</v>
      </c>
      <c r="I3" s="187">
        <v>4451</v>
      </c>
      <c r="J3" s="187"/>
      <c r="K3" s="188"/>
      <c r="M3" s="66" t="s">
        <v>12</v>
      </c>
    </row>
    <row r="4" spans="1:19" x14ac:dyDescent="0.25">
      <c r="B4" s="177" t="s">
        <v>13</v>
      </c>
      <c r="C4" s="178"/>
      <c r="D4" s="169" t="s">
        <v>14</v>
      </c>
      <c r="E4" s="169"/>
      <c r="F4" s="169"/>
      <c r="G4" s="169"/>
      <c r="H4" s="67" t="s">
        <v>15</v>
      </c>
      <c r="I4" s="179" t="s">
        <v>16</v>
      </c>
      <c r="J4" s="179"/>
      <c r="K4" s="180"/>
      <c r="M4" s="68"/>
    </row>
    <row r="5" spans="1:19" ht="20.25" x14ac:dyDescent="0.25">
      <c r="B5" s="177" t="s">
        <v>17</v>
      </c>
      <c r="C5" s="178"/>
      <c r="D5" s="169" t="s">
        <v>18</v>
      </c>
      <c r="E5" s="169"/>
      <c r="F5" s="169"/>
      <c r="G5" s="169"/>
      <c r="H5" s="67" t="s">
        <v>19</v>
      </c>
      <c r="I5" s="69">
        <v>400</v>
      </c>
      <c r="J5" s="70" t="s">
        <v>20</v>
      </c>
      <c r="K5" s="71"/>
      <c r="M5" s="68"/>
    </row>
    <row r="6" spans="1:19" x14ac:dyDescent="0.25">
      <c r="B6" s="72"/>
      <c r="C6" s="73"/>
      <c r="D6" s="169" t="s">
        <v>21</v>
      </c>
      <c r="E6" s="169"/>
      <c r="F6" s="169"/>
      <c r="G6" s="169"/>
      <c r="H6" s="67" t="s">
        <v>22</v>
      </c>
      <c r="I6" s="193"/>
      <c r="J6" s="193"/>
      <c r="K6" s="194"/>
      <c r="M6" s="68"/>
    </row>
    <row r="7" spans="1:19" ht="16.5" thickBot="1" x14ac:dyDescent="0.3">
      <c r="B7" s="74" t="s">
        <v>23</v>
      </c>
      <c r="C7" s="192" t="s">
        <v>24</v>
      </c>
      <c r="D7" s="192"/>
      <c r="E7" s="192"/>
      <c r="F7" s="192"/>
      <c r="G7" s="192"/>
      <c r="H7" s="75" t="s">
        <v>25</v>
      </c>
      <c r="I7" s="76"/>
      <c r="J7" s="195">
        <v>0.20833333333333334</v>
      </c>
      <c r="K7" s="196"/>
      <c r="M7" s="66" t="s">
        <v>26</v>
      </c>
    </row>
    <row r="8" spans="1:19" ht="4.5" customHeight="1" thickBot="1" x14ac:dyDescent="0.3">
      <c r="B8" s="60"/>
      <c r="C8" s="77"/>
      <c r="D8" s="77"/>
      <c r="E8" s="77"/>
      <c r="F8" s="77"/>
      <c r="G8" s="77"/>
      <c r="H8" s="78"/>
      <c r="I8" s="79"/>
      <c r="J8" s="80"/>
      <c r="K8" s="81"/>
      <c r="M8" s="66"/>
    </row>
    <row r="9" spans="1:19" s="86" customFormat="1" ht="21.75" customHeight="1" x14ac:dyDescent="0.2">
      <c r="A9" s="82" t="s">
        <v>27</v>
      </c>
      <c r="B9" s="197" t="s">
        <v>28</v>
      </c>
      <c r="C9" s="198"/>
      <c r="D9" s="199"/>
      <c r="E9" s="203" t="s">
        <v>29</v>
      </c>
      <c r="F9" s="204"/>
      <c r="G9" s="205" t="s">
        <v>30</v>
      </c>
      <c r="H9" s="83" t="s">
        <v>31</v>
      </c>
      <c r="I9" s="83" t="s">
        <v>31</v>
      </c>
      <c r="J9" s="84" t="s">
        <v>32</v>
      </c>
      <c r="K9" s="85"/>
      <c r="M9" s="87"/>
    </row>
    <row r="10" spans="1:19" s="86" customFormat="1" ht="21.75" customHeight="1" thickBot="1" x14ac:dyDescent="0.25">
      <c r="A10" s="88" t="s">
        <v>33</v>
      </c>
      <c r="B10" s="200"/>
      <c r="C10" s="201"/>
      <c r="D10" s="202"/>
      <c r="E10" s="89" t="s">
        <v>34</v>
      </c>
      <c r="F10" s="90" t="s">
        <v>35</v>
      </c>
      <c r="G10" s="206"/>
      <c r="H10" s="91" t="s">
        <v>36</v>
      </c>
      <c r="I10" s="92" t="s">
        <v>37</v>
      </c>
      <c r="J10" s="93" t="s">
        <v>38</v>
      </c>
      <c r="K10" s="94" t="s">
        <v>39</v>
      </c>
      <c r="M10" s="87"/>
    </row>
    <row r="11" spans="1:19" x14ac:dyDescent="0.25">
      <c r="A11" s="88"/>
      <c r="B11" s="189" t="s">
        <v>81</v>
      </c>
      <c r="C11" s="190"/>
      <c r="D11" s="191"/>
      <c r="E11" s="95"/>
      <c r="F11" s="96"/>
      <c r="G11" s="97"/>
      <c r="H11" s="98">
        <v>0</v>
      </c>
      <c r="I11" s="99">
        <v>0</v>
      </c>
      <c r="J11" s="100">
        <f>J7</f>
        <v>0.20833333333333334</v>
      </c>
      <c r="K11" s="101">
        <f>J11+1/24</f>
        <v>0.25</v>
      </c>
      <c r="M11" s="56" t="s">
        <v>40</v>
      </c>
      <c r="S11" s="102"/>
    </row>
    <row r="12" spans="1:19" x14ac:dyDescent="0.25">
      <c r="B12" s="207"/>
      <c r="C12" s="208"/>
      <c r="D12" s="209"/>
      <c r="E12" s="103"/>
      <c r="F12" s="104"/>
      <c r="G12" s="105"/>
      <c r="H12" s="106"/>
      <c r="I12" s="107"/>
      <c r="J12" s="108"/>
      <c r="K12" s="109"/>
      <c r="S12" s="102"/>
    </row>
    <row r="13" spans="1:19" ht="15.75" customHeight="1" x14ac:dyDescent="0.25">
      <c r="A13" s="88" t="s">
        <v>33</v>
      </c>
      <c r="B13" s="189" t="s">
        <v>50</v>
      </c>
      <c r="C13" s="190"/>
      <c r="D13" s="190"/>
      <c r="E13" s="190"/>
      <c r="F13" s="191"/>
      <c r="G13" s="97"/>
      <c r="H13" s="98">
        <f>I13-I12</f>
        <v>21.8</v>
      </c>
      <c r="I13" s="99">
        <v>21.8</v>
      </c>
      <c r="J13" s="100">
        <f>IF(A13="C",$J$7+(MIN(I13,200)/34+MIN(MAX(I13-200,0),200)/32+MIN(MAX(I13-400,0),200)/30+MIN(MAX(I13-600,0),400)/28+1/120)/24,"")</f>
        <v>0.23539624183006536</v>
      </c>
      <c r="K13" s="101">
        <f>IF(A13="C",$K$11+(MIN(I13,60)/20+MIN(MAX(I13-60,0),540)/15+MIN(MAX(I13-600,0),400)/11.428+1/120)/24,"")</f>
        <v>0.29576388888888888</v>
      </c>
      <c r="M13" s="110"/>
      <c r="S13" s="102"/>
    </row>
    <row r="14" spans="1:19" x14ac:dyDescent="0.25">
      <c r="B14" s="210"/>
      <c r="C14" s="211"/>
      <c r="D14" s="212"/>
      <c r="E14" s="103"/>
      <c r="F14" s="104"/>
      <c r="G14" s="105"/>
      <c r="H14" s="106"/>
      <c r="I14" s="107"/>
      <c r="J14" s="108"/>
      <c r="K14" s="109"/>
      <c r="M14" s="56"/>
      <c r="S14" s="102"/>
    </row>
    <row r="15" spans="1:19" ht="15.75" customHeight="1" x14ac:dyDescent="0.25">
      <c r="A15" s="111" t="s">
        <v>33</v>
      </c>
      <c r="B15" s="189" t="s">
        <v>51</v>
      </c>
      <c r="C15" s="190"/>
      <c r="D15" s="190"/>
      <c r="E15" s="190"/>
      <c r="F15" s="191"/>
      <c r="G15" s="97"/>
      <c r="H15" s="98">
        <f>I15-I14</f>
        <v>71.599999999999994</v>
      </c>
      <c r="I15" s="99">
        <v>71.599999999999994</v>
      </c>
      <c r="J15" s="100">
        <f>IF(A15="C",$J$7+(MIN(I15,200)/34+MIN(MAX(I15-200,0),200)/32+MIN(MAX(I15-400,0),200)/30+MIN(MAX(I15-600,0),400)/28+1/120)/24,"")</f>
        <v>0.29642565359477124</v>
      </c>
      <c r="K15" s="101">
        <f>IF(A15="C",$K$11+(MIN(I15,60)/20+MIN(MAX(I15-60,0),540)/15+MIN(MAX(I15-600,0),400)/11.428+1/120)/24,"")</f>
        <v>0.40756944444444443</v>
      </c>
      <c r="M15" s="110"/>
      <c r="S15" s="102"/>
    </row>
    <row r="16" spans="1:19" x14ac:dyDescent="0.25">
      <c r="B16" s="213"/>
      <c r="C16" s="208"/>
      <c r="D16" s="214"/>
      <c r="E16" s="103"/>
      <c r="F16" s="104"/>
      <c r="G16" s="105"/>
      <c r="H16" s="106"/>
      <c r="I16" s="107"/>
      <c r="J16" s="108"/>
      <c r="K16" s="109"/>
      <c r="S16" s="102"/>
    </row>
    <row r="17" spans="1:19" ht="15.75" customHeight="1" x14ac:dyDescent="0.25">
      <c r="A17" s="111" t="s">
        <v>41</v>
      </c>
      <c r="B17" s="189" t="s">
        <v>52</v>
      </c>
      <c r="C17" s="190"/>
      <c r="D17" s="190"/>
      <c r="E17" s="190"/>
      <c r="F17" s="191"/>
      <c r="G17" s="97"/>
      <c r="H17" s="98">
        <f>I17-I16</f>
        <v>127.2</v>
      </c>
      <c r="I17" s="99">
        <v>127.2</v>
      </c>
      <c r="J17" s="100">
        <f>IF(A17="C",$J$7+(MIN(I17,200)/34+MIN(MAX(I17-200,0),200)/32+MIN(MAX(I17-400,0),200)/30+MIN(MAX(I17-600,0),400)/28+1/120)/24,"")</f>
        <v>0.36456290849673201</v>
      </c>
      <c r="K17" s="101">
        <f>IF(A17="C",$K$11+(MIN(I17,60)/20+MIN(MAX(I17-60,0),540)/15+MIN(MAX(I17-600,0),400)/11.428+1/120)/24,"")</f>
        <v>0.56201388888888892</v>
      </c>
      <c r="M17" s="110"/>
      <c r="S17" s="102"/>
    </row>
    <row r="18" spans="1:19" x14ac:dyDescent="0.25">
      <c r="B18" s="213"/>
      <c r="C18" s="208"/>
      <c r="D18" s="214"/>
      <c r="E18" s="103"/>
      <c r="F18" s="104"/>
      <c r="G18" s="105"/>
      <c r="H18" s="106"/>
      <c r="I18" s="107"/>
      <c r="J18" s="108"/>
      <c r="K18" s="109"/>
      <c r="M18" s="56"/>
      <c r="S18" s="112"/>
    </row>
    <row r="19" spans="1:19" ht="15.75" customHeight="1" x14ac:dyDescent="0.25">
      <c r="A19" s="111" t="s">
        <v>41</v>
      </c>
      <c r="B19" s="189" t="s">
        <v>53</v>
      </c>
      <c r="C19" s="190"/>
      <c r="D19" s="190"/>
      <c r="E19" s="190"/>
      <c r="F19" s="191"/>
      <c r="G19" s="97"/>
      <c r="H19" s="98">
        <f>I19-I18</f>
        <v>167.3</v>
      </c>
      <c r="I19" s="99">
        <v>167.3</v>
      </c>
      <c r="J19" s="100">
        <f>IF(A19="C",$J$7+(MIN(I19,200)/34+MIN(MAX(I19-200,0),200)/32+MIN(MAX(I19-400,0),200)/30+MIN(MAX(I19-600,0),400)/28+1/120)/24,"")</f>
        <v>0.41370506535947715</v>
      </c>
      <c r="K19" s="101">
        <f>IF(A19="C",$K$11+(MIN(I19,60)/20+MIN(MAX(I19-60,0),540)/15+MIN(MAX(I19-600,0),400)/11.428+1/120)/24,"")</f>
        <v>0.67340277777777779</v>
      </c>
      <c r="M19" s="110"/>
      <c r="S19" s="102"/>
    </row>
    <row r="20" spans="1:19" x14ac:dyDescent="0.25">
      <c r="B20" s="207"/>
      <c r="C20" s="208"/>
      <c r="D20" s="209"/>
      <c r="E20" s="103"/>
      <c r="F20" s="104"/>
      <c r="G20" s="105"/>
      <c r="H20" s="106"/>
      <c r="I20" s="107"/>
      <c r="J20" s="108"/>
      <c r="K20" s="109"/>
      <c r="M20" s="56"/>
      <c r="S20" s="102"/>
    </row>
    <row r="21" spans="1:19" ht="15.75" customHeight="1" x14ac:dyDescent="0.25">
      <c r="A21" s="111" t="s">
        <v>33</v>
      </c>
      <c r="B21" s="189" t="s">
        <v>54</v>
      </c>
      <c r="C21" s="190"/>
      <c r="D21" s="190"/>
      <c r="E21" s="190"/>
      <c r="F21" s="191"/>
      <c r="G21" s="97"/>
      <c r="H21" s="98">
        <f>I21-I20</f>
        <v>186.8</v>
      </c>
      <c r="I21" s="99">
        <v>186.8</v>
      </c>
      <c r="J21" s="100">
        <f>IF(A21="C",$J$7+(MIN(I21,200)/34+MIN(MAX(I21-200,0),200)/32+MIN(MAX(I21-400,0),200)/30+MIN(MAX(I21-600,0),400)/28+1/120)/24,"")</f>
        <v>0.43760212418300659</v>
      </c>
      <c r="K21" s="101">
        <f>IF(A21="C",$K$11+(MIN(I21,60)/20+MIN(MAX(I21-60,0),540)/15+MIN(MAX(I21-600,0),400)/11.428+1/120)/24,"")</f>
        <v>0.72756944444444449</v>
      </c>
      <c r="M21" s="110"/>
      <c r="S21" s="102"/>
    </row>
    <row r="22" spans="1:19" x14ac:dyDescent="0.25">
      <c r="A22" s="111"/>
      <c r="B22" s="207"/>
      <c r="C22" s="208"/>
      <c r="D22" s="209"/>
      <c r="E22" s="103"/>
      <c r="F22" s="104"/>
      <c r="G22" s="105"/>
      <c r="H22" s="106"/>
      <c r="I22" s="107"/>
      <c r="J22" s="108"/>
      <c r="K22" s="109"/>
      <c r="L22" s="56"/>
      <c r="M22" s="56"/>
      <c r="S22" s="102"/>
    </row>
    <row r="23" spans="1:19" ht="15.75" customHeight="1" x14ac:dyDescent="0.25">
      <c r="A23" s="111" t="s">
        <v>33</v>
      </c>
      <c r="B23" s="189" t="s">
        <v>55</v>
      </c>
      <c r="C23" s="190"/>
      <c r="D23" s="190"/>
      <c r="E23" s="190"/>
      <c r="F23" s="191"/>
      <c r="G23" s="97"/>
      <c r="H23" s="98">
        <f>I23-I22</f>
        <v>243.1</v>
      </c>
      <c r="I23" s="99">
        <v>243.1</v>
      </c>
      <c r="J23" s="100">
        <f>IF(A23="C",$J$7+(MIN(I23,200)/34+MIN(MAX(I23-200,0),200)/32+MIN(MAX(I23-400,0),200)/30+MIN(MAX(I23-600,0),400)/28+1/120)/24,"")</f>
        <v>0.50989838643790852</v>
      </c>
      <c r="K23" s="101">
        <f>IF(A23="C",$K$11+(MIN(I23,60)/20+MIN(MAX(I23-60,0),540)/15+MIN(MAX(I23-600,0),400)/11.428+1/120)/24,"")</f>
        <v>0.88395833333333329</v>
      </c>
      <c r="M23" s="110"/>
      <c r="S23" s="102"/>
    </row>
    <row r="24" spans="1:19" ht="15.75" customHeight="1" x14ac:dyDescent="0.25">
      <c r="A24" s="111"/>
      <c r="B24" s="207"/>
      <c r="C24" s="208"/>
      <c r="D24" s="209"/>
      <c r="E24" s="103"/>
      <c r="F24" s="104"/>
      <c r="G24" s="105"/>
      <c r="H24" s="106"/>
      <c r="I24" s="107"/>
      <c r="J24" s="108"/>
      <c r="K24" s="109"/>
      <c r="M24" s="110"/>
      <c r="S24" s="102"/>
    </row>
    <row r="25" spans="1:19" ht="15.75" customHeight="1" x14ac:dyDescent="0.25">
      <c r="A25" s="111" t="s">
        <v>33</v>
      </c>
      <c r="B25" s="189" t="s">
        <v>56</v>
      </c>
      <c r="C25" s="190"/>
      <c r="D25" s="190"/>
      <c r="E25" s="190"/>
      <c r="F25" s="191"/>
      <c r="G25" s="97"/>
      <c r="H25" s="98">
        <f>I25-I24</f>
        <v>274.5</v>
      </c>
      <c r="I25" s="99">
        <v>274.5</v>
      </c>
      <c r="J25" s="100">
        <f>IF(A25="C",$J$7+(MIN(I25,200)/34+MIN(MAX(I25-200,0),200)/32+MIN(MAX(I25-400,0),200)/30+MIN(MAX(I25-600,0),400)/28+1/120)/24,"")</f>
        <v>0.5507838031045752</v>
      </c>
      <c r="K25" s="101">
        <f>IF(A25="C",$K$11+(MIN(I25,60)/20+MIN(MAX(I25-60,0),540)/15+MIN(MAX(I25-600,0),400)/11.428+1/120)/24,"")</f>
        <v>0.9711805555555556</v>
      </c>
      <c r="M25" s="110"/>
      <c r="S25" s="102"/>
    </row>
    <row r="26" spans="1:19" ht="15.75" customHeight="1" x14ac:dyDescent="0.25">
      <c r="A26" s="111"/>
      <c r="B26" s="207"/>
      <c r="C26" s="208"/>
      <c r="D26" s="209"/>
      <c r="E26" s="103"/>
      <c r="F26" s="104"/>
      <c r="G26" s="105"/>
      <c r="H26" s="106"/>
      <c r="I26" s="107"/>
      <c r="J26" s="108"/>
      <c r="K26" s="109"/>
      <c r="M26" s="110"/>
      <c r="S26" s="102"/>
    </row>
    <row r="27" spans="1:19" ht="15.75" customHeight="1" x14ac:dyDescent="0.25">
      <c r="A27" s="111" t="s">
        <v>33</v>
      </c>
      <c r="B27" s="189" t="s">
        <v>113</v>
      </c>
      <c r="C27" s="190"/>
      <c r="D27" s="190"/>
      <c r="E27" s="190"/>
      <c r="F27" s="191"/>
      <c r="G27" s="97"/>
      <c r="H27" s="98">
        <f>I27-I26</f>
        <v>297.5</v>
      </c>
      <c r="I27" s="99">
        <v>297.5</v>
      </c>
      <c r="J27" s="100">
        <f>IF(A27="C",$J$7+(MIN(I27,200)/34+MIN(MAX(I27-200,0),200)/32+MIN(MAX(I27-400,0),200)/30+MIN(MAX(I27-600,0),400)/28+1/120)/24,"")</f>
        <v>0.58073171977124183</v>
      </c>
      <c r="K27" s="101">
        <f>IF(A27="C",$K$11+(MIN(I27,60)/20+MIN(MAX(I27-60,0),540)/15+MIN(MAX(I27-600,0),400)/11.428+1/120)/24,"")</f>
        <v>1.0350694444444444</v>
      </c>
      <c r="M27" s="110"/>
      <c r="S27" s="102"/>
    </row>
    <row r="28" spans="1:19" x14ac:dyDescent="0.25">
      <c r="B28" s="207"/>
      <c r="C28" s="208"/>
      <c r="D28" s="209"/>
      <c r="E28" s="103"/>
      <c r="F28" s="104"/>
      <c r="G28" s="105"/>
      <c r="H28" s="106"/>
      <c r="I28" s="107"/>
      <c r="J28" s="108"/>
      <c r="K28" s="109"/>
      <c r="M28" s="56"/>
    </row>
    <row r="29" spans="1:19" ht="15.75" customHeight="1" x14ac:dyDescent="0.25">
      <c r="A29" s="111" t="s">
        <v>33</v>
      </c>
      <c r="B29" s="189" t="s">
        <v>57</v>
      </c>
      <c r="C29" s="190"/>
      <c r="D29" s="190"/>
      <c r="E29" s="190"/>
      <c r="F29" s="191"/>
      <c r="G29" s="97"/>
      <c r="H29" s="98">
        <f>I29-I28</f>
        <v>338.8</v>
      </c>
      <c r="I29" s="99">
        <v>338.8</v>
      </c>
      <c r="J29" s="100">
        <f>IF(A29="C",$J$7+(MIN(I29,200)/34+MIN(MAX(I29-200,0),200)/32+MIN(MAX(I29-400,0),200)/30+MIN(MAX(I29-600,0),400)/28+1/120)/24,"")</f>
        <v>0.63450776143790855</v>
      </c>
      <c r="K29" s="101">
        <f>IF(A29="C",$K$11+(MIN(I29,60)/20+MIN(MAX(I29-60,0),540)/15+MIN(MAX(I29-600,0),400)/11.428+1/120)/24,"")</f>
        <v>1.1497916666666668</v>
      </c>
      <c r="M29" s="110"/>
      <c r="S29" s="102"/>
    </row>
    <row r="30" spans="1:19" x14ac:dyDescent="0.25">
      <c r="A30" s="111"/>
      <c r="B30" s="218"/>
      <c r="C30" s="219"/>
      <c r="D30" s="220"/>
      <c r="E30" s="113"/>
      <c r="F30" s="114"/>
      <c r="G30" s="115"/>
      <c r="H30" s="106"/>
      <c r="I30" s="116"/>
      <c r="J30" s="117"/>
      <c r="K30" s="109"/>
    </row>
    <row r="31" spans="1:19" ht="15.75" customHeight="1" x14ac:dyDescent="0.25">
      <c r="A31" s="111" t="s">
        <v>33</v>
      </c>
      <c r="B31" s="189" t="s">
        <v>74</v>
      </c>
      <c r="C31" s="190"/>
      <c r="D31" s="190"/>
      <c r="E31" s="190"/>
      <c r="F31" s="191"/>
      <c r="G31" s="97"/>
      <c r="H31" s="98">
        <f>I31-I30</f>
        <v>371.9</v>
      </c>
      <c r="I31" s="99">
        <v>371.9</v>
      </c>
      <c r="J31" s="100">
        <f>IF(A31="C",$J$7+(MIN(I31,200)/34+MIN(MAX(I31-200,0),200)/32+MIN(MAX(I31-400,0),200)/30+MIN(MAX(I31-600,0),400)/28+1/120)/24,"")</f>
        <v>0.67760671977124176</v>
      </c>
      <c r="K31" s="101">
        <f>IF(A31="C",$K$11+(MIN(I31,60)/20+MIN(MAX(I31-60,0),540)/15+MIN(MAX(I31-600,0),400)/11.428+1/120)/24,"")</f>
        <v>1.2417361111111109</v>
      </c>
      <c r="M31" s="110"/>
      <c r="S31" s="102"/>
    </row>
    <row r="32" spans="1:19" x14ac:dyDescent="0.25">
      <c r="B32" s="215"/>
      <c r="C32" s="216"/>
      <c r="D32" s="217"/>
      <c r="E32" s="113"/>
      <c r="F32" s="114"/>
      <c r="G32" s="115"/>
      <c r="H32" s="106"/>
      <c r="I32" s="116"/>
      <c r="J32" s="117"/>
      <c r="K32" s="109"/>
    </row>
    <row r="33" spans="1:19" ht="15.75" customHeight="1" x14ac:dyDescent="0.25">
      <c r="A33" s="111" t="s">
        <v>33</v>
      </c>
      <c r="B33" s="189" t="s">
        <v>81</v>
      </c>
      <c r="C33" s="190"/>
      <c r="D33" s="190"/>
      <c r="E33" s="190"/>
      <c r="F33" s="191"/>
      <c r="G33" s="97"/>
      <c r="H33" s="98">
        <v>400</v>
      </c>
      <c r="I33" s="99">
        <v>401.2</v>
      </c>
      <c r="J33" s="100">
        <f>IF(A33="C",$J$7+(MIN(I33,200)/34+MIN(MAX(I33-200,0),200)/32+MIN(MAX(I33-400,0),200)/30+MIN(MAX(I33-600,0),400)/28+1/120)/24,"")</f>
        <v>0.71586192810457516</v>
      </c>
      <c r="K33" s="101">
        <f>IF(A33="C",$K$11+(MIN(I33,60)/20+MIN(MAX(I33-60,0),540)/15+MIN(MAX(I33-600,0),400)/11.428+1/120)/24,"")</f>
        <v>1.3231249999999999</v>
      </c>
      <c r="M33" s="110"/>
      <c r="S33" s="102"/>
    </row>
    <row r="34" spans="1:19" x14ac:dyDescent="0.25">
      <c r="B34" s="118"/>
      <c r="C34" s="118"/>
      <c r="D34" s="118"/>
      <c r="E34" s="119"/>
      <c r="F34" s="119"/>
      <c r="G34" s="120"/>
      <c r="H34" s="121"/>
      <c r="I34" s="121"/>
      <c r="J34" s="122"/>
      <c r="K34" s="122"/>
    </row>
    <row r="35" spans="1:19" x14ac:dyDescent="0.25">
      <c r="B35" s="118"/>
      <c r="C35" s="118"/>
      <c r="D35" s="118"/>
      <c r="E35" s="119"/>
      <c r="F35" s="119"/>
      <c r="G35" s="120"/>
      <c r="H35" s="121"/>
      <c r="I35" s="121"/>
      <c r="J35" s="122"/>
      <c r="K35" s="122"/>
    </row>
    <row r="36" spans="1:19" x14ac:dyDescent="0.25">
      <c r="B36" s="118"/>
      <c r="C36" s="118"/>
      <c r="D36" s="118"/>
      <c r="E36" s="119"/>
      <c r="F36" s="119"/>
      <c r="G36" s="120"/>
      <c r="H36" s="121"/>
      <c r="I36" s="121"/>
      <c r="J36" s="122"/>
      <c r="K36" s="122"/>
    </row>
    <row r="37" spans="1:19" x14ac:dyDescent="0.25">
      <c r="B37" s="118"/>
      <c r="C37" s="118"/>
      <c r="D37" s="118"/>
      <c r="E37" s="119"/>
      <c r="F37" s="119"/>
      <c r="G37" s="120"/>
      <c r="H37" s="121"/>
      <c r="I37" s="121"/>
      <c r="J37" s="122"/>
      <c r="K37" s="122"/>
    </row>
    <row r="38" spans="1:19" x14ac:dyDescent="0.25">
      <c r="B38" s="118"/>
      <c r="C38" s="118"/>
      <c r="D38" s="118"/>
      <c r="E38" s="119"/>
      <c r="F38" s="119"/>
      <c r="G38" s="120"/>
      <c r="H38" s="121"/>
      <c r="I38" s="121"/>
      <c r="J38" s="122"/>
      <c r="K38" s="122"/>
    </row>
  </sheetData>
  <mergeCells count="40">
    <mergeCell ref="B32:D32"/>
    <mergeCell ref="B33:F33"/>
    <mergeCell ref="B25:F25"/>
    <mergeCell ref="B27:F27"/>
    <mergeCell ref="B29:F29"/>
    <mergeCell ref="B30:D30"/>
    <mergeCell ref="B28:D28"/>
    <mergeCell ref="B26:D26"/>
    <mergeCell ref="B23:F23"/>
    <mergeCell ref="B20:D20"/>
    <mergeCell ref="B24:D24"/>
    <mergeCell ref="B31:F31"/>
    <mergeCell ref="B14:D14"/>
    <mergeCell ref="B15:F15"/>
    <mergeCell ref="B21:F21"/>
    <mergeCell ref="B22:D22"/>
    <mergeCell ref="B18:D18"/>
    <mergeCell ref="B19:F19"/>
    <mergeCell ref="B17:F17"/>
    <mergeCell ref="B16:D16"/>
    <mergeCell ref="B13:F13"/>
    <mergeCell ref="C7:G7"/>
    <mergeCell ref="B11:D11"/>
    <mergeCell ref="D6:G6"/>
    <mergeCell ref="I6:K6"/>
    <mergeCell ref="J7:K7"/>
    <mergeCell ref="B9:D10"/>
    <mergeCell ref="E9:F9"/>
    <mergeCell ref="G9:G10"/>
    <mergeCell ref="B12:D12"/>
    <mergeCell ref="D1:G1"/>
    <mergeCell ref="J1:K1"/>
    <mergeCell ref="B3:C3"/>
    <mergeCell ref="D3:G3"/>
    <mergeCell ref="I3:K3"/>
    <mergeCell ref="B4:C4"/>
    <mergeCell ref="D4:G4"/>
    <mergeCell ref="I4:K4"/>
    <mergeCell ref="B5:C5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Rando Book</vt:lpstr>
      <vt:lpstr>Délai</vt:lpstr>
      <vt:lpstr>'Rando Book'!Zone_d_impression</vt:lpstr>
    </vt:vector>
  </TitlesOfParts>
  <Company>Alstom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</dc:creator>
  <cp:lastModifiedBy>Stéphane</cp:lastModifiedBy>
  <cp:lastPrinted>2015-12-28T17:54:07Z</cp:lastPrinted>
  <dcterms:created xsi:type="dcterms:W3CDTF">2015-07-21T02:51:11Z</dcterms:created>
  <dcterms:modified xsi:type="dcterms:W3CDTF">2016-11-12T12:31:25Z</dcterms:modified>
</cp:coreProperties>
</file>